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7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marshallcurry/Library/Containers/com.apple.mail/Data/Library/Mail Downloads/B5B2DCB6-4675-48E2-A617-532041196B6D/"/>
    </mc:Choice>
  </mc:AlternateContent>
  <xr:revisionPtr revIDLastSave="0" documentId="13_ncr:1_{81CAEF67-2791-3A4B-BC45-8CBDA0633E57}" xr6:coauthVersionLast="36" xr6:coauthVersionMax="45" xr10:uidLastSave="{00000000-0000-0000-0000-000000000000}"/>
  <bookViews>
    <workbookView xWindow="0" yWindow="2320" windowWidth="14560" windowHeight="13260" activeTab="1" xr2:uid="{00000000-000D-0000-FFFF-FFFF00000000}"/>
  </bookViews>
  <sheets>
    <sheet name="Blank " sheetId="4" r:id="rId1"/>
    <sheet name="treasurer worksheet" sheetId="21" r:id="rId2"/>
    <sheet name="donation worksheet" sheetId="22" r:id="rId3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21" l="1"/>
  <c r="N37" i="22"/>
  <c r="N36" i="22"/>
  <c r="N32" i="22"/>
  <c r="N31" i="22"/>
  <c r="N30" i="22"/>
  <c r="N29" i="22"/>
  <c r="N28" i="22"/>
  <c r="N23" i="22"/>
  <c r="N22" i="22"/>
  <c r="H18" i="22"/>
  <c r="N18" i="22"/>
  <c r="M18" i="22"/>
  <c r="L18" i="22"/>
  <c r="K18" i="22"/>
  <c r="J18" i="22"/>
  <c r="I18" i="22"/>
  <c r="G18" i="22"/>
  <c r="F18" i="22"/>
  <c r="E18" i="22"/>
  <c r="D18" i="22"/>
  <c r="C18" i="22"/>
  <c r="B18" i="22"/>
  <c r="N17" i="22"/>
  <c r="N16" i="22"/>
  <c r="N15" i="22"/>
  <c r="N14" i="22"/>
  <c r="N13" i="22"/>
  <c r="N12" i="22"/>
  <c r="N11" i="22"/>
  <c r="N10" i="22"/>
  <c r="N9" i="22"/>
  <c r="N8" i="22"/>
  <c r="N7" i="22"/>
  <c r="N6" i="22"/>
  <c r="N5" i="22"/>
  <c r="N4" i="22"/>
  <c r="E18" i="21"/>
  <c r="E22" i="21"/>
  <c r="E26" i="21"/>
  <c r="E27" i="21"/>
  <c r="E40" i="21"/>
  <c r="E41" i="21"/>
  <c r="E47" i="21"/>
  <c r="D35" i="21"/>
  <c r="D34" i="21"/>
  <c r="D33" i="21"/>
  <c r="D32" i="21"/>
  <c r="D31" i="21"/>
  <c r="E49" i="4"/>
  <c r="E47" i="4"/>
  <c r="E45" i="4"/>
  <c r="E36" i="4"/>
  <c r="E29" i="4"/>
  <c r="E27" i="4"/>
  <c r="E23" i="4"/>
  <c r="E10" i="4"/>
</calcChain>
</file>

<file path=xl/sharedStrings.xml><?xml version="1.0" encoding="utf-8"?>
<sst xmlns="http://schemas.openxmlformats.org/spreadsheetml/2006/main" count="169" uniqueCount="92">
  <si>
    <t>LAKESIDE UNITY TRASURE WORKSHEET</t>
  </si>
  <si>
    <t>DATE:</t>
  </si>
  <si>
    <t>(Line1)</t>
  </si>
  <si>
    <t>Income:</t>
  </si>
  <si>
    <t>PR 7th Tradition:</t>
  </si>
  <si>
    <t>Area 7th Tradition:</t>
  </si>
  <si>
    <t>Total 7th</t>
  </si>
  <si>
    <t>Beginning Balance:</t>
  </si>
  <si>
    <t>Kleansville</t>
  </si>
  <si>
    <t>Heights of Recovery</t>
  </si>
  <si>
    <t>A New Hope</t>
  </si>
  <si>
    <t>WSO Donatition</t>
  </si>
  <si>
    <t>Region Donation</t>
  </si>
  <si>
    <t>Area/Pr Rent</t>
  </si>
  <si>
    <t>Phone line For</t>
  </si>
  <si>
    <t>Area Storage Fee</t>
  </si>
  <si>
    <t>Misc.</t>
  </si>
  <si>
    <t xml:space="preserve">Total Income: </t>
  </si>
  <si>
    <t>(Line 2)</t>
  </si>
  <si>
    <r>
      <t xml:space="preserve">Working Balance </t>
    </r>
    <r>
      <rPr>
        <sz val="11"/>
        <color rgb="FF000000"/>
        <rFont val="Calibri"/>
        <family val="2"/>
        <scheme val="minor"/>
      </rPr>
      <t/>
    </r>
  </si>
  <si>
    <t>(Line 1+2) =(Line 3)</t>
  </si>
  <si>
    <t xml:space="preserve">Total Outgoing: </t>
  </si>
  <si>
    <t>(Line 4)</t>
  </si>
  <si>
    <t xml:space="preserve">Ending Balance: </t>
  </si>
  <si>
    <t>(Line 3-Line 4)</t>
  </si>
  <si>
    <t>Positively Centered</t>
  </si>
  <si>
    <t>TGIF</t>
  </si>
  <si>
    <t>Spiritual Solutions</t>
  </si>
  <si>
    <t>New Income</t>
  </si>
  <si>
    <t>Outgoing:</t>
  </si>
  <si>
    <t>USSC</t>
  </si>
  <si>
    <t>SOS</t>
  </si>
  <si>
    <t>LAKESIDE UNITY TREASURER WORKSHEET</t>
  </si>
  <si>
    <t>WSO Donation</t>
  </si>
  <si>
    <t>Interest</t>
  </si>
  <si>
    <t>Budgets</t>
  </si>
  <si>
    <t>bank transfer</t>
  </si>
  <si>
    <t>debit pay</t>
  </si>
  <si>
    <t>monthly payment of $69 set to debit autopay</t>
  </si>
  <si>
    <t>PAY TYPE:</t>
  </si>
  <si>
    <t>Meeting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</si>
  <si>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</si>
  <si>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</si>
  <si>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</si>
  <si>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</si>
  <si>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</si>
  <si>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</si>
  <si>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</si>
  <si>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</si>
  <si>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</si>
  <si>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</si>
  <si>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</si>
  <si>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</si>
  <si>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</si>
  <si>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Key Tag ana Hug</t>
  </si>
  <si>
    <t>Surrender on Saturday</t>
  </si>
  <si>
    <t>Monthly Total</t>
  </si>
  <si>
    <t>Activities Account</t>
  </si>
  <si>
    <t>Monies Out</t>
  </si>
  <si>
    <t>Monies In</t>
  </si>
  <si>
    <t>Monthly Outgoing</t>
  </si>
  <si>
    <t>PR Funding</t>
  </si>
  <si>
    <t>Literature</t>
  </si>
  <si>
    <t>Education</t>
  </si>
  <si>
    <t>Phoneline</t>
  </si>
  <si>
    <t>Meeting Schedules</t>
  </si>
  <si>
    <t>PR education</t>
  </si>
  <si>
    <t>Ordered</t>
  </si>
  <si>
    <t>Sold</t>
  </si>
  <si>
    <t>Area Storage</t>
  </si>
  <si>
    <t>Phone line</t>
  </si>
  <si>
    <t>toal PR Outgoing</t>
  </si>
  <si>
    <t>Monthly bills</t>
  </si>
  <si>
    <t>Current Remaining funding</t>
  </si>
  <si>
    <t>H&amp;I/Literature</t>
  </si>
  <si>
    <t>LIterature money deposited:</t>
  </si>
  <si>
    <t>LIterature ordered:</t>
  </si>
  <si>
    <t>Total Fund Flow Forward:</t>
  </si>
  <si>
    <t xml:space="preserve">Working Balance: </t>
  </si>
  <si>
    <t>Donation  Income:</t>
  </si>
  <si>
    <t>Area Rent</t>
  </si>
  <si>
    <t>Nooner</t>
  </si>
  <si>
    <t>Thursdsay Night Candle</t>
  </si>
  <si>
    <t>Thursday Night Candle</t>
  </si>
  <si>
    <t>Sisterhood of Unity</t>
  </si>
  <si>
    <t>Activites Deposit</t>
  </si>
  <si>
    <t>New Connections</t>
  </si>
  <si>
    <t>YTD LAKESIDE UNITY MEETING DONATION WORKSHEET 2020</t>
  </si>
  <si>
    <t>bank trans</t>
  </si>
  <si>
    <t>Refuse to Use</t>
  </si>
  <si>
    <t>zoom</t>
  </si>
  <si>
    <t>previous world donation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</si>
</sst>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_([$$-409]* #,##0_);_([$$-409]* \(#,##0\);_([$$-409]* &quot;-&quot;_);_(@_)"/>
    <numFmt numFmtId="167" formatCode="_([$$-409]* #,##0.00_);_([$$-409]* \(#,##0.00\);_([$$-409]* &quot;-&quot;??_);_(@_)"/>
    <numFmt numFmtId="168" formatCode="_([$$-409]* #,##0.00_);_([$$-409]* \(#,##0.00\);_([$$-409]* &quot;-&quot;_);_(@_)"/>
  </numFmts>
  <fonts count="14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BFBFBF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rgb="FF191919"/>
      </left>
      <right/>
      <top style="medium">
        <color rgb="FF191919"/>
      </top>
      <bottom style="medium">
        <color rgb="FF191919"/>
      </bottom>
      <diagonal/>
    </border>
    <border>
      <left/>
      <right/>
      <top style="medium">
        <color rgb="FF191919"/>
      </top>
      <bottom style="medium">
        <color rgb="FF191919"/>
      </bottom>
      <diagonal/>
    </border>
    <border>
      <left style="medium">
        <color rgb="FF000000"/>
      </left>
      <right style="medium">
        <color rgb="FF191919"/>
      </right>
      <top style="medium">
        <color rgb="FF191919"/>
      </top>
      <bottom style="medium">
        <color rgb="FF191919"/>
      </bottom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/>
      <bottom/>
      <diagonal/>
    </border>
    <border>
      <left/>
      <right style="medium">
        <color rgb="FF505050"/>
      </right>
      <top/>
      <bottom/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/>
      <right/>
      <top/>
      <bottom style="medium">
        <color rgb="FF505050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/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medium">
        <color rgb="FF505050"/>
      </left>
      <right style="thin">
        <color rgb="FFE5E5E5"/>
      </right>
      <top style="medium">
        <color rgb="FF505050"/>
      </top>
      <bottom style="medium">
        <color rgb="FF505050"/>
      </bottom>
      <diagonal/>
    </border>
    <border>
      <left style="thin">
        <color rgb="FFE5E5E5"/>
      </left>
      <right style="thin">
        <color rgb="FFE5E5E5"/>
      </right>
      <top style="medium">
        <color rgb="FF505050"/>
      </top>
      <bottom style="medium">
        <color rgb="FF505050"/>
      </bottom>
      <diagonal/>
    </border>
    <border>
      <left style="thin">
        <color rgb="FFE5E5E5"/>
      </left>
      <right/>
      <top style="medium">
        <color rgb="FF505050"/>
      </top>
      <bottom style="medium">
        <color rgb="FF505050"/>
      </bottom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505050"/>
      </top>
      <bottom style="medium">
        <color rgb="FF505050"/>
      </bottom>
      <diagonal/>
    </border>
    <border>
      <left style="medium">
        <color rgb="FF505050"/>
      </left>
      <right style="thin">
        <color rgb="FFE5E5E5"/>
      </right>
      <top style="medium">
        <color rgb="FF505050"/>
      </top>
      <bottom/>
      <diagonal/>
    </border>
    <border>
      <left style="thin">
        <color rgb="FFE5E5E5"/>
      </left>
      <right style="thin">
        <color rgb="FFE5E5E5"/>
      </right>
      <top style="medium">
        <color rgb="FF505050"/>
      </top>
      <bottom/>
      <diagonal/>
    </border>
    <border>
      <left style="thin">
        <color rgb="FFE5E5E5"/>
      </left>
      <right/>
      <top style="medium">
        <color rgb="FF505050"/>
      </top>
      <bottom/>
      <diagonal/>
    </border>
    <border>
      <left style="medium">
        <color rgb="FF000000"/>
      </left>
      <right style="medium">
        <color rgb="FF505050"/>
      </right>
      <top/>
      <bottom style="medium">
        <color rgb="FF505050"/>
      </bottom>
      <diagonal/>
    </border>
    <border>
      <left style="medium">
        <color rgb="FF000000"/>
      </left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medium">
        <color rgb="FF505050"/>
      </left>
      <right style="medium">
        <color rgb="FF505050"/>
      </right>
      <top/>
      <bottom/>
      <diagonal/>
    </border>
  </borders>
  <cellStyleXfs count="15">
    <xf numFmtId="0" fontId="0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</cellStyleXfs>
  <cellXfs count="123">
    <xf numFmtId="0" fontId="0" fillId="0" borderId="0" xfId="0"/>
    <xf numFmtId="164" fontId="1" fillId="0" borderId="0" xfId="0" applyNumberFormat="1" applyFont="1"/>
    <xf numFmtId="0" fontId="1" fillId="0" borderId="0" xfId="0" applyFont="1"/>
    <xf numFmtId="0" fontId="3" fillId="3" borderId="0" xfId="0" applyFont="1" applyFill="1"/>
    <xf numFmtId="0" fontId="0" fillId="3" borderId="0" xfId="0" applyFill="1"/>
    <xf numFmtId="164" fontId="2" fillId="3" borderId="1" xfId="0" applyNumberFormat="1" applyFont="1" applyFill="1" applyBorder="1"/>
    <xf numFmtId="164" fontId="3" fillId="3" borderId="1" xfId="0" applyNumberFormat="1" applyFont="1" applyFill="1" applyBorder="1"/>
    <xf numFmtId="0" fontId="0" fillId="3" borderId="0" xfId="0" applyFill="1"/>
    <xf numFmtId="0" fontId="4" fillId="3" borderId="0" xfId="0" applyFont="1" applyFill="1"/>
    <xf numFmtId="164" fontId="4" fillId="3" borderId="1" xfId="0" applyNumberFormat="1" applyFont="1" applyFill="1" applyBorder="1"/>
    <xf numFmtId="0" fontId="5" fillId="0" borderId="0" xfId="0" applyFont="1"/>
    <xf numFmtId="9" fontId="5" fillId="0" borderId="0" xfId="0" applyNumberFormat="1" applyFont="1"/>
    <xf numFmtId="164" fontId="5" fillId="0" borderId="0" xfId="0" applyNumberFormat="1" applyFont="1"/>
    <xf numFmtId="0" fontId="3" fillId="2" borderId="0" xfId="0" applyFont="1" applyFill="1"/>
    <xf numFmtId="164" fontId="4" fillId="2" borderId="1" xfId="0" applyNumberFormat="1" applyFont="1" applyFill="1" applyBorder="1"/>
    <xf numFmtId="164" fontId="5" fillId="0" borderId="1" xfId="0" applyNumberFormat="1" applyFont="1" applyBorder="1"/>
    <xf numFmtId="0" fontId="3" fillId="2" borderId="2" xfId="0" applyFont="1" applyFill="1" applyBorder="1"/>
    <xf numFmtId="0" fontId="3" fillId="2" borderId="3" xfId="0" applyFont="1" applyFill="1" applyBorder="1"/>
    <xf numFmtId="164" fontId="3" fillId="2" borderId="1" xfId="0" applyNumberFormat="1" applyFont="1" applyFill="1" applyBorder="1"/>
    <xf numFmtId="164" fontId="5" fillId="0" borderId="0" xfId="0" applyNumberFormat="1" applyFont="1"/>
    <xf numFmtId="0" fontId="0" fillId="2" borderId="3" xfId="0" applyFill="1" applyBorder="1"/>
    <xf numFmtId="0" fontId="0" fillId="2" borderId="0" xfId="0" applyFill="1"/>
    <xf numFmtId="165" fontId="1" fillId="0" borderId="0" xfId="0" applyNumberFormat="1" applyFont="1"/>
    <xf numFmtId="0" fontId="0" fillId="0" borderId="0" xfId="0"/>
    <xf numFmtId="0" fontId="1" fillId="0" borderId="0" xfId="0" applyFont="1"/>
    <xf numFmtId="0" fontId="5" fillId="0" borderId="0" xfId="0" applyFont="1"/>
    <xf numFmtId="9" fontId="5" fillId="0" borderId="0" xfId="0" applyNumberFormat="1" applyFont="1"/>
    <xf numFmtId="164" fontId="5" fillId="0" borderId="0" xfId="0" applyNumberFormat="1" applyFont="1"/>
    <xf numFmtId="0" fontId="0" fillId="0" borderId="0" xfId="0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/>
    <xf numFmtId="0" fontId="2" fillId="0" borderId="13" xfId="0" applyFont="1" applyBorder="1"/>
    <xf numFmtId="0" fontId="2" fillId="0" borderId="12" xfId="0" applyFont="1" applyBorder="1"/>
    <xf numFmtId="0" fontId="1" fillId="0" borderId="0" xfId="0" applyFont="1"/>
    <xf numFmtId="0" fontId="2" fillId="0" borderId="0" xfId="0" applyFont="1"/>
    <xf numFmtId="9" fontId="2" fillId="0" borderId="0" xfId="0" applyNumberFormat="1" applyFont="1"/>
    <xf numFmtId="0" fontId="2" fillId="0" borderId="0" xfId="0" applyFont="1"/>
    <xf numFmtId="0" fontId="12" fillId="0" borderId="0" xfId="0" applyFont="1"/>
    <xf numFmtId="0" fontId="11" fillId="0" borderId="0" xfId="0" applyFont="1"/>
    <xf numFmtId="44" fontId="2" fillId="0" borderId="0" xfId="0" applyNumberFormat="1" applyFont="1"/>
    <xf numFmtId="0" fontId="11" fillId="0" borderId="0" xfId="0" applyFont="1"/>
    <xf numFmtId="8" fontId="2" fillId="0" borderId="0" xfId="0" applyNumberFormat="1" applyFont="1"/>
    <xf numFmtId="0" fontId="3" fillId="6" borderId="18" xfId="0" applyFont="1" applyFill="1" applyBorder="1"/>
    <xf numFmtId="166" fontId="3" fillId="6" borderId="19" xfId="0" applyNumberFormat="1" applyFont="1" applyFill="1" applyBorder="1" applyAlignment="1">
      <alignment horizontal="center"/>
    </xf>
    <xf numFmtId="167" fontId="2" fillId="0" borderId="0" xfId="0" applyNumberFormat="1" applyFont="1"/>
    <xf numFmtId="167" fontId="2" fillId="0" borderId="0" xfId="0" applyNumberFormat="1" applyFont="1"/>
    <xf numFmtId="167" fontId="2" fillId="0" borderId="0" xfId="0" applyNumberFormat="1" applyFont="1" applyAlignment="1">
      <alignment horizontal="center"/>
    </xf>
    <xf numFmtId="168" fontId="3" fillId="6" borderId="20" xfId="0" applyNumberFormat="1" applyFont="1" applyFill="1" applyBorder="1"/>
    <xf numFmtId="167" fontId="2" fillId="0" borderId="0" xfId="0" applyNumberFormat="1" applyFont="1"/>
    <xf numFmtId="167" fontId="2" fillId="0" borderId="12" xfId="0" applyNumberFormat="1" applyFont="1" applyBorder="1"/>
    <xf numFmtId="167" fontId="2" fillId="0" borderId="14" xfId="0" applyNumberFormat="1" applyFont="1" applyBorder="1"/>
    <xf numFmtId="167" fontId="2" fillId="0" borderId="15" xfId="0" applyNumberFormat="1" applyFont="1" applyBorder="1"/>
    <xf numFmtId="167" fontId="2" fillId="0" borderId="0" xfId="0" applyNumberFormat="1" applyFont="1"/>
    <xf numFmtId="167" fontId="11" fillId="0" borderId="0" xfId="0" applyNumberFormat="1" applyFont="1"/>
    <xf numFmtId="167" fontId="2" fillId="0" borderId="0" xfId="0" applyNumberFormat="1" applyFont="1"/>
    <xf numFmtId="167" fontId="2" fillId="0" borderId="0" xfId="0" applyNumberFormat="1" applyFont="1"/>
    <xf numFmtId="0" fontId="0" fillId="0" borderId="11" xfId="0" applyBorder="1"/>
    <xf numFmtId="167" fontId="2" fillId="0" borderId="0" xfId="0" applyNumberFormat="1" applyFont="1" applyAlignment="1">
      <alignment horizontal="center"/>
    </xf>
    <xf numFmtId="0" fontId="2" fillId="0" borderId="16" xfId="0" applyFont="1" applyBorder="1"/>
    <xf numFmtId="167" fontId="2" fillId="0" borderId="17" xfId="0" applyNumberFormat="1" applyFont="1" applyBorder="1"/>
    <xf numFmtId="167" fontId="2" fillId="0" borderId="17" xfId="0" applyNumberFormat="1" applyFont="1" applyBorder="1"/>
    <xf numFmtId="0" fontId="0" fillId="0" borderId="0" xfId="0"/>
    <xf numFmtId="0" fontId="0" fillId="0" borderId="14" xfId="0" applyBorder="1"/>
    <xf numFmtId="167" fontId="2" fillId="0" borderId="24" xfId="0" applyNumberFormat="1" applyFont="1" applyBorder="1"/>
    <xf numFmtId="167" fontId="3" fillId="0" borderId="17" xfId="0" applyNumberFormat="1" applyFont="1" applyBorder="1"/>
    <xf numFmtId="0" fontId="1" fillId="6" borderId="26" xfId="0" applyFont="1" applyFill="1" applyBorder="1"/>
    <xf numFmtId="0" fontId="1" fillId="6" borderId="27" xfId="0" applyFont="1" applyFill="1" applyBorder="1"/>
    <xf numFmtId="0" fontId="3" fillId="6" borderId="25" xfId="0" applyFont="1" applyFill="1" applyBorder="1"/>
    <xf numFmtId="167" fontId="3" fillId="6" borderId="21" xfId="0" applyNumberFormat="1" applyFont="1" applyFill="1" applyBorder="1"/>
    <xf numFmtId="167" fontId="3" fillId="6" borderId="28" xfId="0" applyNumberFormat="1" applyFont="1" applyFill="1" applyBorder="1"/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167" fontId="3" fillId="0" borderId="0" xfId="0" applyNumberFormat="1" applyFont="1"/>
    <xf numFmtId="14" fontId="11" fillId="0" borderId="0" xfId="0" applyNumberFormat="1" applyFont="1"/>
    <xf numFmtId="0" fontId="3" fillId="6" borderId="2" xfId="0" applyFont="1" applyFill="1" applyBorder="1"/>
    <xf numFmtId="0" fontId="1" fillId="6" borderId="3" xfId="0" applyFont="1" applyFill="1" applyBorder="1"/>
    <xf numFmtId="0" fontId="3" fillId="6" borderId="22" xfId="0" applyFont="1" applyFill="1" applyBorder="1"/>
    <xf numFmtId="167" fontId="3" fillId="6" borderId="23" xfId="0" applyNumberFormat="1" applyFont="1" applyFill="1" applyBorder="1"/>
    <xf numFmtId="0" fontId="3" fillId="6" borderId="5" xfId="0" applyFont="1" applyFill="1" applyBorder="1"/>
    <xf numFmtId="0" fontId="1" fillId="6" borderId="6" xfId="0" applyFont="1" applyFill="1" applyBorder="1"/>
    <xf numFmtId="0" fontId="3" fillId="6" borderId="6" xfId="0" applyFont="1" applyFill="1" applyBorder="1"/>
    <xf numFmtId="167" fontId="3" fillId="6" borderId="7" xfId="0" applyNumberFormat="1" applyFont="1" applyFill="1" applyBorder="1"/>
    <xf numFmtId="0" fontId="3" fillId="6" borderId="16" xfId="0" applyFont="1" applyFill="1" applyBorder="1"/>
    <xf numFmtId="0" fontId="1" fillId="6" borderId="24" xfId="0" applyFont="1" applyFill="1" applyBorder="1"/>
    <xf numFmtId="0" fontId="3" fillId="6" borderId="24" xfId="0" applyFont="1" applyFill="1" applyBorder="1"/>
    <xf numFmtId="167" fontId="3" fillId="6" borderId="29" xfId="0" applyNumberFormat="1" applyFont="1" applyFill="1" applyBorder="1"/>
    <xf numFmtId="0" fontId="2" fillId="6" borderId="9" xfId="0" applyFont="1" applyFill="1" applyBorder="1"/>
    <xf numFmtId="0" fontId="1" fillId="0" borderId="30" xfId="0" applyFont="1" applyBorder="1"/>
    <xf numFmtId="0" fontId="4" fillId="6" borderId="24" xfId="0" applyFont="1" applyFill="1" applyBorder="1"/>
    <xf numFmtId="0" fontId="2" fillId="6" borderId="9" xfId="0" applyFont="1" applyFill="1" applyBorder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167" fontId="2" fillId="0" borderId="21" xfId="0" applyNumberFormat="1" applyFont="1" applyBorder="1"/>
    <xf numFmtId="167" fontId="2" fillId="6" borderId="32" xfId="0" applyNumberFormat="1" applyFont="1" applyFill="1" applyBorder="1"/>
    <xf numFmtId="0" fontId="3" fillId="6" borderId="8" xfId="0" applyFont="1" applyFill="1" applyBorder="1"/>
    <xf numFmtId="0" fontId="2" fillId="0" borderId="0" xfId="0" applyFont="1" applyAlignment="1">
      <alignment horizontal="center" vertical="center"/>
    </xf>
    <xf numFmtId="167" fontId="2" fillId="0" borderId="16" xfId="0" applyNumberFormat="1" applyFont="1" applyBorder="1"/>
    <xf numFmtId="0" fontId="0" fillId="0" borderId="24" xfId="0" applyBorder="1"/>
    <xf numFmtId="0" fontId="2" fillId="0" borderId="24" xfId="0" applyFont="1" applyBorder="1"/>
    <xf numFmtId="0" fontId="2" fillId="0" borderId="17" xfId="0" applyFont="1" applyBorder="1"/>
    <xf numFmtId="0" fontId="2" fillId="5" borderId="0" xfId="0" applyFont="1" applyFill="1"/>
    <xf numFmtId="14" fontId="2" fillId="4" borderId="4" xfId="0" applyNumberFormat="1" applyFont="1" applyFill="1" applyBorder="1"/>
    <xf numFmtId="0" fontId="2" fillId="0" borderId="31" xfId="0" applyFont="1" applyBorder="1"/>
    <xf numFmtId="0" fontId="2" fillId="4" borderId="4" xfId="0" applyFont="1" applyFill="1" applyBorder="1"/>
    <xf numFmtId="0" fontId="2" fillId="4" borderId="4" xfId="0" applyFont="1" applyFill="1" applyBorder="1"/>
    <xf numFmtId="0" fontId="2" fillId="4" borderId="0" xfId="0" applyFont="1" applyFill="1"/>
    <xf numFmtId="0" fontId="2" fillId="4" borderId="0" xfId="0" applyFont="1" applyFill="1"/>
    <xf numFmtId="165" fontId="2" fillId="0" borderId="0" xfId="0" applyNumberFormat="1" applyFont="1" applyAlignment="1">
      <alignment horizontal="center" vertical="center"/>
    </xf>
    <xf numFmtId="167" fontId="2" fillId="0" borderId="9" xfId="0" applyNumberFormat="1" applyFont="1" applyBorder="1"/>
    <xf numFmtId="167" fontId="2" fillId="0" borderId="10" xfId="0" applyNumberFormat="1" applyFont="1" applyBorder="1"/>
    <xf numFmtId="167" fontId="2" fillId="0" borderId="0" xfId="0" applyNumberFormat="1" applyFont="1" applyAlignment="1">
      <alignment horizontal="right"/>
    </xf>
    <xf numFmtId="0" fontId="0" fillId="0" borderId="0" xfId="0"/>
    <xf numFmtId="167" fontId="13" fillId="0" borderId="0" xfId="0" applyNumberFormat="1" applyFont="1"/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15">
    <cellStyle name="Followed Hyperlink" xfId="6" builtinId="9" hidden="1"/>
    <cellStyle name="Followed Hyperlink" xfId="12" builtinId="9" hidden="1"/>
    <cellStyle name="Followed Hyperlink" xfId="10" builtinId="9" hidden="1"/>
    <cellStyle name="Followed Hyperlink" xfId="2" builtinId="9" hidden="1"/>
    <cellStyle name="Followed Hyperlink" xfId="14" builtinId="9" hidden="1"/>
    <cellStyle name="Followed Hyperlink" xfId="4" builtinId="9" hidden="1"/>
    <cellStyle name="Followed Hyperlink" xfId="8" builtinId="9" hidden="1"/>
    <cellStyle name="Hyperlink" xfId="13" builtinId="8" hidden="1"/>
    <cellStyle name="Hyperlink" xfId="3" builtinId="8" hidden="1"/>
    <cellStyle name="Hyperlink" xfId="9" builtinId="8" hidden="1"/>
    <cellStyle name="Hyperlink" xfId="7" builtinId="8" hidden="1"/>
    <cellStyle name="Hyperlink" xfId="5" builtinId="8" hidden="1"/>
    <cellStyle name="Hyperlink" xfId="11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9"/>
  <sheetViews>
    <sheetView workbookViewId="0">
      <selection activeCell="E41" sqref="E41"/>
    </sheetView>
  </sheetViews>
  <sheetFormatPr baseColWidth="10" defaultColWidth="8.83203125" defaultRowHeight="15" x14ac:dyDescent="0.2"/>
  <cols>
    <col min="2" max="2" width="36.83203125" customWidth="1"/>
    <col min="3" max="3" width="21.5" bestFit="1" customWidth="1"/>
    <col min="5" max="5" width="17.1640625" bestFit="1" customWidth="1"/>
  </cols>
  <sheetData>
    <row r="1" spans="2:5" ht="24" x14ac:dyDescent="0.3">
      <c r="B1" s="115" t="s">
        <v>0</v>
      </c>
      <c r="C1" s="115"/>
      <c r="D1" s="115"/>
      <c r="E1" s="115"/>
    </row>
    <row r="3" spans="2:5" x14ac:dyDescent="0.2">
      <c r="B3" s="2" t="s">
        <v>1</v>
      </c>
      <c r="C3" s="22"/>
    </row>
    <row r="4" spans="2:5" ht="16" thickBot="1" x14ac:dyDescent="0.25"/>
    <row r="5" spans="2:5" ht="22" thickBot="1" x14ac:dyDescent="0.3">
      <c r="B5" s="3" t="s">
        <v>7</v>
      </c>
      <c r="C5" s="7" t="s">
        <v>2</v>
      </c>
      <c r="D5" s="3"/>
      <c r="E5" s="6">
        <v>0</v>
      </c>
    </row>
    <row r="7" spans="2:5" x14ac:dyDescent="0.2">
      <c r="B7" s="2" t="s">
        <v>3</v>
      </c>
    </row>
    <row r="8" spans="2:5" x14ac:dyDescent="0.2">
      <c r="C8" s="2" t="s">
        <v>4</v>
      </c>
      <c r="D8" s="2"/>
      <c r="E8" s="1">
        <v>0</v>
      </c>
    </row>
    <row r="9" spans="2:5" ht="16" thickBot="1" x14ac:dyDescent="0.25">
      <c r="C9" s="2" t="s">
        <v>5</v>
      </c>
      <c r="D9" s="2"/>
      <c r="E9" s="1">
        <v>0</v>
      </c>
    </row>
    <row r="10" spans="2:5" ht="22" thickBot="1" x14ac:dyDescent="0.3">
      <c r="B10" s="3" t="s">
        <v>6</v>
      </c>
      <c r="C10" s="4"/>
      <c r="D10" s="4"/>
      <c r="E10" s="5">
        <f>SUM(E8:E9)</f>
        <v>0</v>
      </c>
    </row>
    <row r="12" spans="2:5" x14ac:dyDescent="0.2">
      <c r="C12" s="2"/>
      <c r="D12" s="2"/>
      <c r="E12" s="1">
        <v>0</v>
      </c>
    </row>
    <row r="13" spans="2:5" x14ac:dyDescent="0.2">
      <c r="C13" s="2" t="s">
        <v>8</v>
      </c>
      <c r="D13" s="2"/>
      <c r="E13" s="1">
        <v>0</v>
      </c>
    </row>
    <row r="14" spans="2:5" x14ac:dyDescent="0.2">
      <c r="C14" s="2" t="s">
        <v>25</v>
      </c>
      <c r="D14" s="2"/>
      <c r="E14" s="1">
        <v>0</v>
      </c>
    </row>
    <row r="15" spans="2:5" x14ac:dyDescent="0.2">
      <c r="C15" s="2" t="s">
        <v>9</v>
      </c>
      <c r="D15" s="2"/>
      <c r="E15" s="1">
        <v>0</v>
      </c>
    </row>
    <row r="16" spans="2:5" x14ac:dyDescent="0.2">
      <c r="C16" s="2" t="s">
        <v>10</v>
      </c>
      <c r="D16" s="2"/>
      <c r="E16" s="1">
        <v>0</v>
      </c>
    </row>
    <row r="17" spans="2:5" x14ac:dyDescent="0.2">
      <c r="C17" s="2" t="s">
        <v>26</v>
      </c>
      <c r="D17" s="2"/>
      <c r="E17" s="1">
        <v>0</v>
      </c>
    </row>
    <row r="18" spans="2:5" x14ac:dyDescent="0.2">
      <c r="C18" s="2" t="s">
        <v>31</v>
      </c>
      <c r="D18" s="2"/>
      <c r="E18" s="1">
        <v>0</v>
      </c>
    </row>
    <row r="19" spans="2:5" x14ac:dyDescent="0.2">
      <c r="C19" s="24" t="s">
        <v>27</v>
      </c>
      <c r="D19" s="2"/>
      <c r="E19" s="1">
        <v>0</v>
      </c>
    </row>
    <row r="20" spans="2:5" x14ac:dyDescent="0.2">
      <c r="C20" s="2" t="s">
        <v>16</v>
      </c>
      <c r="D20" s="2"/>
      <c r="E20" s="1">
        <v>0</v>
      </c>
    </row>
    <row r="21" spans="2:5" x14ac:dyDescent="0.2">
      <c r="C21" s="2" t="s">
        <v>16</v>
      </c>
      <c r="D21" s="2"/>
      <c r="E21" s="1">
        <v>0</v>
      </c>
    </row>
    <row r="22" spans="2:5" ht="16" thickBot="1" x14ac:dyDescent="0.25">
      <c r="C22" s="2" t="s">
        <v>16</v>
      </c>
      <c r="D22" s="2"/>
      <c r="E22" s="1">
        <v>0</v>
      </c>
    </row>
    <row r="23" spans="2:5" ht="22" thickBot="1" x14ac:dyDescent="0.3">
      <c r="B23" s="3" t="s">
        <v>28</v>
      </c>
      <c r="C23" s="3"/>
      <c r="D23" s="3"/>
      <c r="E23" s="6">
        <f>SUM(E12:E22)</f>
        <v>0</v>
      </c>
    </row>
    <row r="24" spans="2:5" x14ac:dyDescent="0.2">
      <c r="C24" s="2"/>
      <c r="D24" s="2"/>
      <c r="E24" s="1"/>
    </row>
    <row r="26" spans="2:5" ht="16" thickBot="1" x14ac:dyDescent="0.25"/>
    <row r="27" spans="2:5" ht="22" thickBot="1" x14ac:dyDescent="0.3">
      <c r="B27" s="3" t="s">
        <v>17</v>
      </c>
      <c r="C27" s="7" t="s">
        <v>18</v>
      </c>
      <c r="D27" s="3"/>
      <c r="E27" s="6">
        <f>SUM(E10,E23)</f>
        <v>0</v>
      </c>
    </row>
    <row r="28" spans="2:5" ht="16" thickBot="1" x14ac:dyDescent="0.25"/>
    <row r="29" spans="2:5" ht="22" thickBot="1" x14ac:dyDescent="0.3">
      <c r="B29" s="3" t="s">
        <v>19</v>
      </c>
      <c r="C29" s="7" t="s">
        <v>20</v>
      </c>
      <c r="D29" s="3"/>
      <c r="E29" s="6">
        <f>SUM(E5,E27)</f>
        <v>0</v>
      </c>
    </row>
    <row r="32" spans="2:5" x14ac:dyDescent="0.2">
      <c r="B32" s="2" t="s">
        <v>29</v>
      </c>
    </row>
    <row r="33" spans="2:5" x14ac:dyDescent="0.2">
      <c r="C33" s="10" t="s">
        <v>11</v>
      </c>
      <c r="D33" s="11">
        <v>0.1</v>
      </c>
      <c r="E33" s="12">
        <v>0</v>
      </c>
    </row>
    <row r="34" spans="2:5" s="23" customFormat="1" x14ac:dyDescent="0.2">
      <c r="C34" s="25" t="s">
        <v>30</v>
      </c>
      <c r="D34" s="26">
        <v>0.1</v>
      </c>
      <c r="E34" s="27">
        <v>0</v>
      </c>
    </row>
    <row r="35" spans="2:5" ht="16" thickBot="1" x14ac:dyDescent="0.25">
      <c r="C35" s="10" t="s">
        <v>12</v>
      </c>
      <c r="D35" s="11">
        <v>0.2</v>
      </c>
      <c r="E35" s="12">
        <v>0</v>
      </c>
    </row>
    <row r="36" spans="2:5" ht="22" thickBot="1" x14ac:dyDescent="0.3">
      <c r="B36" s="3" t="s">
        <v>6</v>
      </c>
      <c r="C36" s="8"/>
      <c r="D36" s="8"/>
      <c r="E36" s="9">
        <f>SUM(E33:E35)</f>
        <v>0</v>
      </c>
    </row>
    <row r="38" spans="2:5" x14ac:dyDescent="0.2">
      <c r="C38" s="2" t="s">
        <v>13</v>
      </c>
      <c r="D38" s="2"/>
      <c r="E38" s="12">
        <v>20</v>
      </c>
    </row>
    <row r="39" spans="2:5" x14ac:dyDescent="0.2">
      <c r="C39" s="2" t="s">
        <v>14</v>
      </c>
      <c r="D39" s="2"/>
      <c r="E39" s="12">
        <v>10</v>
      </c>
    </row>
    <row r="40" spans="2:5" x14ac:dyDescent="0.2">
      <c r="C40" s="2" t="s">
        <v>15</v>
      </c>
      <c r="D40" s="2"/>
      <c r="E40" s="12">
        <v>40</v>
      </c>
    </row>
    <row r="41" spans="2:5" x14ac:dyDescent="0.2">
      <c r="C41" s="2"/>
      <c r="D41" s="2"/>
      <c r="E41" s="12">
        <v>0</v>
      </c>
    </row>
    <row r="42" spans="2:5" x14ac:dyDescent="0.2">
      <c r="C42" s="2"/>
      <c r="D42" s="2"/>
      <c r="E42" s="12">
        <v>0</v>
      </c>
    </row>
    <row r="43" spans="2:5" x14ac:dyDescent="0.2">
      <c r="C43" s="2" t="s">
        <v>16</v>
      </c>
      <c r="D43" s="2"/>
      <c r="E43" s="12">
        <v>0</v>
      </c>
    </row>
    <row r="44" spans="2:5" ht="16" thickBot="1" x14ac:dyDescent="0.25">
      <c r="C44" s="2" t="s">
        <v>16</v>
      </c>
      <c r="D44" s="2"/>
      <c r="E44" s="12">
        <v>0</v>
      </c>
    </row>
    <row r="45" spans="2:5" ht="16" thickBot="1" x14ac:dyDescent="0.25">
      <c r="C45" s="2"/>
      <c r="D45" s="2"/>
      <c r="E45" s="15">
        <f>SUM(E38:E44)</f>
        <v>70</v>
      </c>
    </row>
    <row r="46" spans="2:5" ht="16" thickBot="1" x14ac:dyDescent="0.25">
      <c r="C46" s="2"/>
      <c r="D46" s="2"/>
      <c r="E46" s="19"/>
    </row>
    <row r="47" spans="2:5" ht="22" thickBot="1" x14ac:dyDescent="0.3">
      <c r="B47" s="16" t="s">
        <v>21</v>
      </c>
      <c r="C47" s="20" t="s">
        <v>22</v>
      </c>
      <c r="D47" s="17"/>
      <c r="E47" s="14">
        <f>SUM(E36,E45)</f>
        <v>70</v>
      </c>
    </row>
    <row r="48" spans="2:5" ht="16" thickBot="1" x14ac:dyDescent="0.25"/>
    <row r="49" spans="2:5" ht="22" thickBot="1" x14ac:dyDescent="0.3">
      <c r="B49" s="13" t="s">
        <v>23</v>
      </c>
      <c r="C49" s="21" t="s">
        <v>24</v>
      </c>
      <c r="D49" s="13"/>
      <c r="E49" s="18">
        <f>SUM(E29-E47)</f>
        <v>-70</v>
      </c>
    </row>
  </sheetData>
  <mergeCells count="1">
    <mergeCell ref="B1:E1"/>
  </mergeCells>
  <phoneticPr fontId="9" type="noConversion"/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9"/>
  <sheetViews>
    <sheetView tabSelected="1" workbookViewId="0">
      <selection activeCell="B48" sqref="B48"/>
    </sheetView>
  </sheetViews>
  <sheetFormatPr baseColWidth="10" defaultColWidth="8.83203125" defaultRowHeight="15" x14ac:dyDescent="0.2"/>
  <cols>
    <col min="1" max="1" width="12.1640625" style="23" customWidth="1"/>
    <col min="2" max="2" width="36.83203125" style="23" customWidth="1"/>
    <col min="3" max="3" width="21.5" style="23" bestFit="1" customWidth="1"/>
    <col min="4" max="4" width="16.33203125" style="23" bestFit="1" customWidth="1"/>
    <col min="5" max="5" width="17.1640625" style="23" bestFit="1" customWidth="1"/>
    <col min="6" max="6" width="8.83203125" style="23" customWidth="1"/>
    <col min="7" max="16384" width="8.83203125" style="23"/>
  </cols>
  <sheetData>
    <row r="1" spans="1:5" ht="25" thickBot="1" x14ac:dyDescent="0.35">
      <c r="B1" s="116" t="s">
        <v>32</v>
      </c>
      <c r="C1" s="117"/>
      <c r="D1" s="117"/>
      <c r="E1" s="118"/>
    </row>
    <row r="2" spans="1:5" ht="18" customHeight="1" thickBot="1" x14ac:dyDescent="0.3">
      <c r="B2" s="37" t="s">
        <v>1</v>
      </c>
      <c r="C2" s="109">
        <v>44017</v>
      </c>
      <c r="D2" s="37"/>
    </row>
    <row r="3" spans="1:5" ht="22" thickBot="1" x14ac:dyDescent="0.3">
      <c r="A3" s="24"/>
      <c r="B3" s="85" t="s">
        <v>7</v>
      </c>
      <c r="C3" s="86" t="s">
        <v>2</v>
      </c>
      <c r="D3" s="87"/>
      <c r="E3" s="88">
        <v>746.18</v>
      </c>
    </row>
    <row r="4" spans="1:5" ht="18.75" customHeight="1" x14ac:dyDescent="0.25">
      <c r="A4" s="24"/>
      <c r="B4" s="113"/>
      <c r="C4" s="33" t="s">
        <v>8</v>
      </c>
      <c r="D4" s="24"/>
      <c r="E4" s="58">
        <v>0</v>
      </c>
    </row>
    <row r="5" spans="1:5" ht="18.75" customHeight="1" x14ac:dyDescent="0.25">
      <c r="A5" s="24"/>
      <c r="C5" s="33" t="s">
        <v>25</v>
      </c>
      <c r="D5" s="37"/>
      <c r="E5" s="58">
        <v>0</v>
      </c>
    </row>
    <row r="6" spans="1:5" ht="18.75" customHeight="1" x14ac:dyDescent="0.25">
      <c r="A6" s="24"/>
      <c r="B6" s="24"/>
      <c r="C6" s="33" t="s">
        <v>54</v>
      </c>
      <c r="D6" s="37"/>
      <c r="E6" s="58">
        <v>0</v>
      </c>
    </row>
    <row r="7" spans="1:5" ht="18.75" customHeight="1" x14ac:dyDescent="0.25">
      <c r="A7" s="24"/>
      <c r="B7" s="36"/>
      <c r="C7" s="33" t="s">
        <v>9</v>
      </c>
      <c r="D7" s="37"/>
      <c r="E7" s="58">
        <v>40</v>
      </c>
    </row>
    <row r="8" spans="1:5" ht="18.75" customHeight="1" x14ac:dyDescent="0.25">
      <c r="A8" s="24"/>
      <c r="B8" s="36"/>
      <c r="C8" s="37" t="s">
        <v>82</v>
      </c>
      <c r="D8" s="37"/>
      <c r="E8" s="56">
        <v>0</v>
      </c>
    </row>
    <row r="9" spans="1:5" ht="18.75" customHeight="1" x14ac:dyDescent="0.25">
      <c r="A9" s="24"/>
      <c r="B9" s="36"/>
      <c r="C9" s="33" t="s">
        <v>26</v>
      </c>
      <c r="E9" s="58">
        <v>0</v>
      </c>
    </row>
    <row r="10" spans="1:5" s="24" customFormat="1" ht="18.75" customHeight="1" x14ac:dyDescent="0.25">
      <c r="B10" s="36"/>
      <c r="C10" s="33" t="s">
        <v>55</v>
      </c>
      <c r="D10" s="37"/>
      <c r="E10" s="58">
        <v>91</v>
      </c>
    </row>
    <row r="11" spans="1:5" ht="18.75" customHeight="1" x14ac:dyDescent="0.25">
      <c r="A11" s="24"/>
      <c r="B11" s="36"/>
      <c r="C11" s="33" t="s">
        <v>27</v>
      </c>
      <c r="D11" s="37"/>
      <c r="E11" s="58">
        <v>0</v>
      </c>
    </row>
    <row r="12" spans="1:5" ht="18.75" customHeight="1" x14ac:dyDescent="0.25">
      <c r="A12" s="24"/>
      <c r="B12" s="36"/>
      <c r="C12" s="33" t="s">
        <v>81</v>
      </c>
      <c r="D12" s="37"/>
      <c r="E12" s="58">
        <v>0</v>
      </c>
    </row>
    <row r="13" spans="1:5" ht="18.75" customHeight="1" x14ac:dyDescent="0.25">
      <c r="A13" s="24"/>
      <c r="B13" s="36"/>
      <c r="C13" s="37" t="s">
        <v>84</v>
      </c>
      <c r="D13" s="37"/>
      <c r="E13" s="58">
        <v>0</v>
      </c>
    </row>
    <row r="14" spans="1:5" ht="18.75" customHeight="1" x14ac:dyDescent="0.25">
      <c r="A14" s="24"/>
      <c r="B14" s="36"/>
      <c r="C14" s="37" t="s">
        <v>86</v>
      </c>
      <c r="D14" s="37"/>
      <c r="E14" s="58">
        <v>84</v>
      </c>
    </row>
    <row r="15" spans="1:5" ht="18.75" customHeight="1" x14ac:dyDescent="0.25">
      <c r="A15" s="24"/>
      <c r="B15" s="24"/>
      <c r="C15" s="37" t="s">
        <v>89</v>
      </c>
      <c r="E15" s="58">
        <v>100</v>
      </c>
    </row>
    <row r="16" spans="1:5" ht="18.75" customHeight="1" x14ac:dyDescent="0.25">
      <c r="A16" s="24"/>
      <c r="B16" s="24"/>
      <c r="C16" s="37"/>
      <c r="E16" s="114"/>
    </row>
    <row r="17" spans="1:5" ht="18.75" customHeight="1" thickBot="1" x14ac:dyDescent="0.3">
      <c r="A17" s="24"/>
      <c r="B17" s="24"/>
      <c r="C17" s="37" t="s">
        <v>5</v>
      </c>
      <c r="E17" s="58">
        <v>5.22</v>
      </c>
    </row>
    <row r="18" spans="1:5" ht="22" thickBot="1" x14ac:dyDescent="0.3">
      <c r="A18" s="24"/>
      <c r="B18" s="85" t="s">
        <v>79</v>
      </c>
      <c r="C18" s="86" t="s">
        <v>18</v>
      </c>
      <c r="D18" s="87"/>
      <c r="E18" s="88">
        <f>SUM(E4:E17)</f>
        <v>320.22000000000003</v>
      </c>
    </row>
    <row r="19" spans="1:5" ht="16" thickBot="1" x14ac:dyDescent="0.25">
      <c r="A19" s="24"/>
      <c r="B19" s="24"/>
    </row>
    <row r="20" spans="1:5" ht="20" thickBot="1" x14ac:dyDescent="0.3">
      <c r="A20" s="24"/>
      <c r="B20" s="24"/>
      <c r="C20" s="93" t="s">
        <v>34</v>
      </c>
      <c r="D20" s="76"/>
      <c r="E20" s="94">
        <v>0.03</v>
      </c>
    </row>
    <row r="21" spans="1:5" ht="21" customHeight="1" thickBot="1" x14ac:dyDescent="0.3">
      <c r="A21" s="24"/>
      <c r="B21" s="96" t="s">
        <v>85</v>
      </c>
      <c r="C21" s="92"/>
      <c r="D21" s="89"/>
      <c r="E21" s="95"/>
    </row>
    <row r="22" spans="1:5" ht="22" thickBot="1" x14ac:dyDescent="0.3">
      <c r="A22" s="24"/>
      <c r="B22" s="85" t="s">
        <v>78</v>
      </c>
      <c r="C22" s="86" t="s">
        <v>20</v>
      </c>
      <c r="D22" s="87"/>
      <c r="E22" s="71">
        <f>E3+E18+E20+E21</f>
        <v>1066.43</v>
      </c>
    </row>
    <row r="23" spans="1:5" x14ac:dyDescent="0.2">
      <c r="A23" s="24"/>
      <c r="B23" s="90"/>
    </row>
    <row r="24" spans="1:5" ht="19" x14ac:dyDescent="0.25">
      <c r="A24" s="102" t="s">
        <v>39</v>
      </c>
      <c r="B24" s="37" t="s">
        <v>29</v>
      </c>
      <c r="C24" s="37"/>
      <c r="D24" s="37"/>
      <c r="E24" s="55"/>
    </row>
    <row r="25" spans="1:5" ht="19" x14ac:dyDescent="0.25">
      <c r="A25" s="103" t="s">
        <v>88</v>
      </c>
      <c r="B25" s="37"/>
      <c r="C25" s="37" t="s">
        <v>33</v>
      </c>
      <c r="D25" s="38">
        <v>0.1</v>
      </c>
      <c r="E25" s="57">
        <f>SUM(E18+E20+E21)*0.1</f>
        <v>32.024999999999999</v>
      </c>
    </row>
    <row r="26" spans="1:5" ht="20" thickBot="1" x14ac:dyDescent="0.3">
      <c r="A26" s="103" t="s">
        <v>88</v>
      </c>
      <c r="B26" s="37"/>
      <c r="C26" s="37" t="s">
        <v>12</v>
      </c>
      <c r="D26" s="38">
        <v>0.2</v>
      </c>
      <c r="E26" s="57">
        <f>SUM(E18+E20+E21)*0.2</f>
        <v>64.05</v>
      </c>
    </row>
    <row r="27" spans="1:5" ht="22" thickBot="1" x14ac:dyDescent="0.3">
      <c r="A27" s="104"/>
      <c r="B27" s="85" t="s">
        <v>77</v>
      </c>
      <c r="C27" s="91"/>
      <c r="D27" s="86"/>
      <c r="E27" s="88">
        <f>SUM(E25:E26)</f>
        <v>96.074999999999989</v>
      </c>
    </row>
    <row r="28" spans="1:5" ht="19" x14ac:dyDescent="0.25">
      <c r="A28" s="33"/>
      <c r="B28" s="39"/>
      <c r="C28" s="40"/>
      <c r="D28" s="41" t="s">
        <v>35</v>
      </c>
      <c r="E28" s="58"/>
    </row>
    <row r="29" spans="1:5" ht="19" x14ac:dyDescent="0.25">
      <c r="A29" s="105"/>
      <c r="B29" s="37"/>
      <c r="C29" s="37" t="s">
        <v>80</v>
      </c>
      <c r="D29" s="42"/>
      <c r="E29" s="57"/>
    </row>
    <row r="30" spans="1:5" ht="19" x14ac:dyDescent="0.25">
      <c r="A30" s="103" t="s">
        <v>36</v>
      </c>
      <c r="B30" s="37" t="s">
        <v>38</v>
      </c>
      <c r="C30" s="37" t="s">
        <v>69</v>
      </c>
      <c r="E30" s="57">
        <v>69</v>
      </c>
    </row>
    <row r="31" spans="1:5" ht="19" x14ac:dyDescent="0.25">
      <c r="A31" s="103" t="s">
        <v>37</v>
      </c>
      <c r="C31" s="37" t="s">
        <v>70</v>
      </c>
      <c r="D31" s="47">
        <f>SUM('donation worksheet'!B28:M28)</f>
        <v>60</v>
      </c>
      <c r="E31" s="57">
        <v>10</v>
      </c>
    </row>
    <row r="32" spans="1:5" ht="19" x14ac:dyDescent="0.25">
      <c r="A32" s="103" t="s">
        <v>88</v>
      </c>
      <c r="C32" s="43" t="s">
        <v>66</v>
      </c>
      <c r="D32" s="48">
        <f>SUM('donation worksheet'!B29:M29)</f>
        <v>0</v>
      </c>
      <c r="E32" s="58"/>
    </row>
    <row r="33" spans="1:7" ht="19" x14ac:dyDescent="0.25">
      <c r="A33" s="106"/>
      <c r="B33" s="37"/>
      <c r="C33" s="37" t="s">
        <v>65</v>
      </c>
      <c r="D33" s="48">
        <f>SUM('donation worksheet'!B30:M30)</f>
        <v>98.19</v>
      </c>
      <c r="E33" s="57"/>
    </row>
    <row r="34" spans="1:7" ht="20" thickBot="1" x14ac:dyDescent="0.3">
      <c r="A34" s="103"/>
      <c r="B34" s="44"/>
      <c r="C34" s="37" t="s">
        <v>74</v>
      </c>
      <c r="D34" s="49">
        <f>SUM('donation worksheet'!B31:M31)</f>
        <v>169.2</v>
      </c>
      <c r="E34" s="55"/>
    </row>
    <row r="35" spans="1:7" ht="20" thickBot="1" x14ac:dyDescent="0.3">
      <c r="A35" s="103"/>
      <c r="B35" s="37"/>
      <c r="C35" s="61" t="s">
        <v>71</v>
      </c>
      <c r="D35" s="62">
        <f>SUM(D31:D34)</f>
        <v>327.39</v>
      </c>
      <c r="E35" s="55"/>
    </row>
    <row r="36" spans="1:7" ht="19" x14ac:dyDescent="0.25">
      <c r="A36" s="105" t="s">
        <v>88</v>
      </c>
      <c r="B36" s="97" t="s">
        <v>90</v>
      </c>
      <c r="C36" s="37"/>
      <c r="D36" s="47"/>
      <c r="E36" s="51">
        <v>32.159999999999997</v>
      </c>
    </row>
    <row r="37" spans="1:7" ht="19" x14ac:dyDescent="0.25">
      <c r="A37" s="107"/>
      <c r="B37" s="74" t="s">
        <v>91</v>
      </c>
      <c r="C37" s="37"/>
      <c r="D37" s="47"/>
      <c r="E37" s="55">
        <v>4.8</v>
      </c>
      <c r="F37" s="28"/>
    </row>
    <row r="38" spans="1:7" ht="19" x14ac:dyDescent="0.25">
      <c r="A38" s="108"/>
      <c r="B38" s="97"/>
      <c r="C38" s="37"/>
      <c r="D38" s="47"/>
      <c r="E38" s="55"/>
      <c r="F38" s="28"/>
    </row>
    <row r="39" spans="1:7" ht="20" thickBot="1" x14ac:dyDescent="0.3">
      <c r="A39" s="107"/>
      <c r="B39" s="74"/>
      <c r="E39" s="55"/>
      <c r="F39" s="28"/>
    </row>
    <row r="40" spans="1:7" ht="22" thickBot="1" x14ac:dyDescent="0.3">
      <c r="A40" s="37"/>
      <c r="B40" s="37"/>
      <c r="C40" s="37"/>
      <c r="D40" s="73" t="s">
        <v>72</v>
      </c>
      <c r="E40" s="67">
        <f>SUM(E29:E39)</f>
        <v>115.96</v>
      </c>
      <c r="F40" s="28"/>
    </row>
    <row r="41" spans="1:7" ht="22" thickBot="1" x14ac:dyDescent="0.3">
      <c r="A41" s="24"/>
      <c r="B41" s="77" t="s">
        <v>21</v>
      </c>
      <c r="C41" s="78" t="s">
        <v>22</v>
      </c>
      <c r="D41" s="79"/>
      <c r="E41" s="80">
        <f>SUM(E27+E40)</f>
        <v>212.03499999999997</v>
      </c>
    </row>
    <row r="42" spans="1:7" ht="19" x14ac:dyDescent="0.25">
      <c r="A42" s="24"/>
      <c r="B42" s="37"/>
      <c r="C42" s="24"/>
      <c r="D42" s="24"/>
      <c r="E42" s="112"/>
      <c r="G42" s="28"/>
    </row>
    <row r="43" spans="1:7" ht="21.75" customHeight="1" thickBot="1" x14ac:dyDescent="0.25">
      <c r="A43" s="24"/>
    </row>
    <row r="44" spans="1:7" ht="22" thickBot="1" x14ac:dyDescent="0.3">
      <c r="A44" s="24"/>
      <c r="B44" s="70" t="s">
        <v>75</v>
      </c>
      <c r="C44" s="68"/>
      <c r="D44" s="69"/>
      <c r="E44" s="71"/>
    </row>
    <row r="45" spans="1:7" ht="22" thickBot="1" x14ac:dyDescent="0.3">
      <c r="A45" s="24"/>
      <c r="B45" s="45" t="s">
        <v>76</v>
      </c>
      <c r="C45" s="46"/>
      <c r="D45" s="50"/>
      <c r="E45" s="72"/>
    </row>
    <row r="46" spans="1:7" ht="22" thickBot="1" x14ac:dyDescent="0.3">
      <c r="E46" s="75"/>
    </row>
    <row r="47" spans="1:7" ht="22" thickBot="1" x14ac:dyDescent="0.3">
      <c r="B47" s="81" t="s">
        <v>23</v>
      </c>
      <c r="C47" s="82" t="s">
        <v>24</v>
      </c>
      <c r="D47" s="83"/>
      <c r="E47" s="84">
        <f>SUM(E22-E41+E42+E44-E45)</f>
        <v>854.3950000000001</v>
      </c>
    </row>
    <row r="48" spans="1:7" ht="19" x14ac:dyDescent="0.25">
      <c r="A48" s="24"/>
      <c r="D48" s="74"/>
      <c r="E48" s="55"/>
    </row>
    <row r="49" spans="4:5" ht="18.75" customHeight="1" x14ac:dyDescent="0.25">
      <c r="D49" s="74"/>
      <c r="E49" s="75"/>
    </row>
  </sheetData>
  <mergeCells count="1">
    <mergeCell ref="B1:E1"/>
  </mergeCells>
  <phoneticPr fontId="9" type="noConversion"/>
  <pageMargins left="0.25" right="0.25" top="0.75" bottom="0.75" header="0.3" footer="0.3"/>
  <pageSetup scale="85" orientation="portrait" horizontalDpi="4294967293" verticalDpi="4294967293" copies="12" r:id="rId1"/>
  <rowBreaks count="1" manualBreakCount="1">
    <brk id="47" max="16383" man="1"/>
  </rowBreaks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7"/>
  <sheetViews>
    <sheetView topLeftCell="A19" workbookViewId="0">
      <selection activeCell="G39" sqref="G39"/>
    </sheetView>
  </sheetViews>
  <sheetFormatPr baseColWidth="10" defaultColWidth="10.83203125" defaultRowHeight="15" x14ac:dyDescent="0.2"/>
  <cols>
    <col min="1" max="1" width="19.5" customWidth="1"/>
    <col min="2" max="13" width="12.6640625" customWidth="1"/>
    <col min="14" max="14" width="13.83203125" customWidth="1"/>
  </cols>
  <sheetData>
    <row r="1" spans="1:14" x14ac:dyDescent="0.2">
      <c r="A1" s="119" t="s">
        <v>87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6" thickBot="1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8.75" customHeight="1" thickBot="1" x14ac:dyDescent="0.3">
      <c r="A3" s="29" t="s">
        <v>40</v>
      </c>
      <c r="B3" s="30" t="s">
        <v>41</v>
      </c>
      <c r="C3" s="30" t="s">
        <v>42</v>
      </c>
      <c r="D3" s="30" t="s">
        <v>43</v>
      </c>
      <c r="E3" s="30" t="s">
        <v>44</v>
      </c>
      <c r="F3" s="30" t="s">
        <v>45</v>
      </c>
      <c r="G3" s="30" t="s">
        <v>46</v>
      </c>
      <c r="H3" s="30" t="s">
        <v>47</v>
      </c>
      <c r="I3" s="30" t="s">
        <v>48</v>
      </c>
      <c r="J3" s="30" t="s">
        <v>49</v>
      </c>
      <c r="K3" s="30" t="s">
        <v>50</v>
      </c>
      <c r="L3" s="30" t="s">
        <v>51</v>
      </c>
      <c r="M3" s="30" t="s">
        <v>52</v>
      </c>
      <c r="N3" s="31" t="s">
        <v>53</v>
      </c>
    </row>
    <row r="4" spans="1:14" ht="18.75" customHeight="1" x14ac:dyDescent="0.25">
      <c r="A4" s="29" t="s">
        <v>8</v>
      </c>
      <c r="B4" s="110">
        <v>95.45</v>
      </c>
      <c r="C4" s="110">
        <v>48.3</v>
      </c>
      <c r="D4" s="110">
        <v>47.5</v>
      </c>
      <c r="E4" s="110">
        <v>0</v>
      </c>
      <c r="F4" s="110">
        <v>45</v>
      </c>
      <c r="G4" s="110">
        <v>0</v>
      </c>
      <c r="H4" s="110">
        <v>0</v>
      </c>
      <c r="I4" s="110"/>
      <c r="J4" s="110"/>
      <c r="K4" s="110"/>
      <c r="L4" s="110"/>
      <c r="M4" s="110"/>
      <c r="N4" s="111">
        <f t="shared" ref="N4:N18" si="0">SUM(B4:M4)</f>
        <v>236.25</v>
      </c>
    </row>
    <row r="5" spans="1:14" ht="18.75" customHeight="1" x14ac:dyDescent="0.25">
      <c r="A5" s="32" t="s">
        <v>25</v>
      </c>
      <c r="B5" s="51">
        <v>40</v>
      </c>
      <c r="C5" s="51">
        <v>0</v>
      </c>
      <c r="D5" s="51">
        <v>10</v>
      </c>
      <c r="E5" s="51">
        <v>0</v>
      </c>
      <c r="F5" s="51">
        <v>0</v>
      </c>
      <c r="G5" s="51">
        <v>0</v>
      </c>
      <c r="H5" s="51">
        <v>0</v>
      </c>
      <c r="I5" s="51"/>
      <c r="J5" s="51"/>
      <c r="K5" s="51"/>
      <c r="L5" s="51"/>
      <c r="M5" s="51"/>
      <c r="N5" s="52">
        <f t="shared" si="0"/>
        <v>50</v>
      </c>
    </row>
    <row r="6" spans="1:14" ht="18.75" customHeight="1" x14ac:dyDescent="0.25">
      <c r="A6" s="32" t="s">
        <v>54</v>
      </c>
      <c r="B6" s="51">
        <v>0</v>
      </c>
      <c r="C6" s="51">
        <v>74</v>
      </c>
      <c r="D6" s="51">
        <v>0</v>
      </c>
      <c r="E6" s="51">
        <v>0</v>
      </c>
      <c r="F6" s="51">
        <v>0</v>
      </c>
      <c r="G6" s="51">
        <v>46</v>
      </c>
      <c r="H6" s="51">
        <v>0</v>
      </c>
      <c r="I6" s="51"/>
      <c r="J6" s="51"/>
      <c r="K6" s="51"/>
      <c r="L6" s="51"/>
      <c r="M6" s="51"/>
      <c r="N6" s="52">
        <f t="shared" si="0"/>
        <v>120</v>
      </c>
    </row>
    <row r="7" spans="1:14" ht="18.75" customHeight="1" x14ac:dyDescent="0.25">
      <c r="A7" s="32" t="s">
        <v>9</v>
      </c>
      <c r="B7" s="51">
        <v>0</v>
      </c>
      <c r="C7" s="51">
        <v>15.74</v>
      </c>
      <c r="D7" s="51">
        <v>0</v>
      </c>
      <c r="E7" s="51">
        <v>0</v>
      </c>
      <c r="F7" s="51">
        <v>0</v>
      </c>
      <c r="G7" s="51">
        <v>0</v>
      </c>
      <c r="H7" s="51">
        <v>40</v>
      </c>
      <c r="I7" s="51"/>
      <c r="J7" s="51"/>
      <c r="K7" s="51"/>
      <c r="L7" s="51"/>
      <c r="M7" s="51"/>
      <c r="N7" s="52">
        <f t="shared" si="0"/>
        <v>55.74</v>
      </c>
    </row>
    <row r="8" spans="1:14" ht="18.75" customHeight="1" x14ac:dyDescent="0.25">
      <c r="A8" s="32" t="s">
        <v>83</v>
      </c>
      <c r="B8" s="51">
        <v>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/>
      <c r="J8" s="51"/>
      <c r="K8" s="51"/>
      <c r="L8" s="51"/>
      <c r="M8" s="51"/>
      <c r="N8" s="52">
        <f t="shared" si="0"/>
        <v>0</v>
      </c>
    </row>
    <row r="9" spans="1:14" ht="18.75" customHeight="1" x14ac:dyDescent="0.25">
      <c r="A9" s="32" t="s">
        <v>26</v>
      </c>
      <c r="B9" s="51">
        <v>0</v>
      </c>
      <c r="C9" s="51">
        <v>0</v>
      </c>
      <c r="D9" s="51">
        <v>40</v>
      </c>
      <c r="E9" s="51">
        <v>0</v>
      </c>
      <c r="F9" s="51">
        <v>0</v>
      </c>
      <c r="G9" s="51">
        <v>0</v>
      </c>
      <c r="H9" s="51">
        <v>0</v>
      </c>
      <c r="I9" s="51"/>
      <c r="J9" s="51"/>
      <c r="K9" s="51"/>
      <c r="L9" s="51"/>
      <c r="M9" s="51"/>
      <c r="N9" s="52">
        <f t="shared" si="0"/>
        <v>40</v>
      </c>
    </row>
    <row r="10" spans="1:14" ht="18.75" customHeight="1" x14ac:dyDescent="0.25">
      <c r="A10" s="32" t="s">
        <v>55</v>
      </c>
      <c r="B10" s="51">
        <v>13.65</v>
      </c>
      <c r="C10" s="51">
        <v>0</v>
      </c>
      <c r="D10" s="51">
        <v>80</v>
      </c>
      <c r="E10" s="51">
        <v>0</v>
      </c>
      <c r="F10" s="51">
        <v>0</v>
      </c>
      <c r="G10" s="51">
        <v>0</v>
      </c>
      <c r="H10" s="51">
        <v>91</v>
      </c>
      <c r="I10" s="51"/>
      <c r="J10" s="51"/>
      <c r="K10" s="51"/>
      <c r="L10" s="51"/>
      <c r="M10" s="51"/>
      <c r="N10" s="52">
        <f t="shared" si="0"/>
        <v>184.65</v>
      </c>
    </row>
    <row r="11" spans="1:14" ht="18.75" customHeight="1" x14ac:dyDescent="0.25">
      <c r="A11" s="32" t="s">
        <v>27</v>
      </c>
      <c r="B11" s="51">
        <v>0</v>
      </c>
      <c r="C11" s="51">
        <v>0</v>
      </c>
      <c r="D11" s="51">
        <v>16</v>
      </c>
      <c r="E11" s="51">
        <v>0</v>
      </c>
      <c r="F11" s="51">
        <v>0</v>
      </c>
      <c r="G11" s="51">
        <v>0</v>
      </c>
      <c r="H11" s="51">
        <v>0</v>
      </c>
      <c r="I11" s="51"/>
      <c r="J11" s="51"/>
      <c r="K11" s="51"/>
      <c r="L11" s="51"/>
      <c r="M11" s="51"/>
      <c r="N11" s="52">
        <f t="shared" si="0"/>
        <v>16</v>
      </c>
    </row>
    <row r="12" spans="1:14" ht="18.75" customHeight="1" x14ac:dyDescent="0.25">
      <c r="A12" s="32" t="s">
        <v>81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/>
      <c r="J12" s="51"/>
      <c r="K12" s="51"/>
      <c r="L12" s="51"/>
      <c r="M12" s="51"/>
      <c r="N12" s="52">
        <f t="shared" si="0"/>
        <v>0</v>
      </c>
    </row>
    <row r="13" spans="1:14" ht="18.75" customHeight="1" x14ac:dyDescent="0.25">
      <c r="A13" s="32" t="s">
        <v>84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/>
      <c r="J13" s="51"/>
      <c r="K13" s="51"/>
      <c r="L13" s="51"/>
      <c r="M13" s="51"/>
      <c r="N13" s="52">
        <f t="shared" si="0"/>
        <v>0</v>
      </c>
    </row>
    <row r="14" spans="1:14" ht="18.75" customHeight="1" x14ac:dyDescent="0.25">
      <c r="A14" s="32" t="s">
        <v>86</v>
      </c>
      <c r="B14" s="51">
        <v>37.799999999999997</v>
      </c>
      <c r="C14" s="51">
        <v>33</v>
      </c>
      <c r="D14" s="51">
        <v>50.7</v>
      </c>
      <c r="E14" s="51">
        <v>0</v>
      </c>
      <c r="F14" s="51">
        <v>66</v>
      </c>
      <c r="G14" s="51">
        <v>0</v>
      </c>
      <c r="H14" s="51">
        <v>84</v>
      </c>
      <c r="I14" s="51"/>
      <c r="J14" s="51"/>
      <c r="K14" s="51"/>
      <c r="L14" s="51"/>
      <c r="M14" s="51"/>
      <c r="N14" s="52">
        <f t="shared" si="0"/>
        <v>271.5</v>
      </c>
    </row>
    <row r="15" spans="1:14" ht="18.75" customHeight="1" x14ac:dyDescent="0.25">
      <c r="A15" s="32" t="s">
        <v>89</v>
      </c>
      <c r="B15" s="51">
        <v>0</v>
      </c>
      <c r="C15" s="51">
        <v>255.11</v>
      </c>
      <c r="D15" s="51">
        <v>94.99</v>
      </c>
      <c r="E15" s="51">
        <v>0</v>
      </c>
      <c r="F15" s="51">
        <v>201.76</v>
      </c>
      <c r="G15" s="51">
        <v>0</v>
      </c>
      <c r="H15" s="51">
        <v>100</v>
      </c>
      <c r="I15" s="51"/>
      <c r="J15" s="51"/>
      <c r="K15" s="51"/>
      <c r="L15" s="51"/>
      <c r="M15" s="51"/>
      <c r="N15" s="52">
        <f t="shared" si="0"/>
        <v>651.86</v>
      </c>
    </row>
    <row r="16" spans="1:14" ht="18.75" customHeight="1" x14ac:dyDescent="0.25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52">
        <f t="shared" si="0"/>
        <v>0</v>
      </c>
    </row>
    <row r="17" spans="1:14" ht="18.75" customHeight="1" thickBot="1" x14ac:dyDescent="0.3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52">
        <f t="shared" si="0"/>
        <v>0</v>
      </c>
    </row>
    <row r="18" spans="1:14" ht="18.75" customHeight="1" thickBot="1" x14ac:dyDescent="0.3">
      <c r="A18" s="61" t="s">
        <v>56</v>
      </c>
      <c r="B18" s="66">
        <f t="shared" ref="B18:M18" si="1">SUM(B4:B17)</f>
        <v>186.9</v>
      </c>
      <c r="C18" s="66">
        <f t="shared" si="1"/>
        <v>426.15</v>
      </c>
      <c r="D18" s="66">
        <f t="shared" si="1"/>
        <v>339.19</v>
      </c>
      <c r="E18" s="66">
        <f t="shared" si="1"/>
        <v>0</v>
      </c>
      <c r="F18" s="66">
        <f t="shared" si="1"/>
        <v>312.76</v>
      </c>
      <c r="G18" s="66">
        <f t="shared" si="1"/>
        <v>46</v>
      </c>
      <c r="H18" s="66">
        <f t="shared" si="1"/>
        <v>315</v>
      </c>
      <c r="I18" s="66">
        <f t="shared" si="1"/>
        <v>0</v>
      </c>
      <c r="J18" s="66">
        <f t="shared" si="1"/>
        <v>0</v>
      </c>
      <c r="K18" s="66">
        <f t="shared" si="1"/>
        <v>0</v>
      </c>
      <c r="L18" s="66">
        <f t="shared" si="1"/>
        <v>0</v>
      </c>
      <c r="M18" s="66">
        <f t="shared" si="1"/>
        <v>0</v>
      </c>
      <c r="N18" s="63">
        <f t="shared" si="0"/>
        <v>1626</v>
      </c>
    </row>
    <row r="19" spans="1:14" ht="18.75" customHeight="1" thickBot="1" x14ac:dyDescent="0.25"/>
    <row r="20" spans="1:14" ht="18.75" customHeight="1" x14ac:dyDescent="0.25">
      <c r="A20" s="29" t="s">
        <v>57</v>
      </c>
      <c r="B20" s="30" t="s">
        <v>41</v>
      </c>
      <c r="C20" s="30" t="s">
        <v>42</v>
      </c>
      <c r="D20" s="30" t="s">
        <v>43</v>
      </c>
      <c r="E20" s="30" t="s">
        <v>44</v>
      </c>
      <c r="F20" s="30" t="s">
        <v>45</v>
      </c>
      <c r="G20" s="30" t="s">
        <v>46</v>
      </c>
      <c r="H20" s="30" t="s">
        <v>47</v>
      </c>
      <c r="I20" s="30" t="s">
        <v>48</v>
      </c>
      <c r="J20" s="30" t="s">
        <v>49</v>
      </c>
      <c r="K20" s="30" t="s">
        <v>50</v>
      </c>
      <c r="L20" s="30" t="s">
        <v>51</v>
      </c>
      <c r="M20" s="30" t="s">
        <v>52</v>
      </c>
      <c r="N20" s="31" t="s">
        <v>53</v>
      </c>
    </row>
    <row r="21" spans="1:14" ht="18.75" customHeight="1" x14ac:dyDescent="0.25">
      <c r="A21" s="32"/>
      <c r="B21" s="51">
        <v>300</v>
      </c>
      <c r="C21" s="51">
        <v>300</v>
      </c>
      <c r="D21" s="51">
        <v>300</v>
      </c>
      <c r="E21" s="51">
        <v>300</v>
      </c>
      <c r="F21" s="51">
        <v>300</v>
      </c>
      <c r="G21" s="51">
        <v>300</v>
      </c>
      <c r="H21" s="51">
        <v>300</v>
      </c>
      <c r="I21" s="51">
        <v>300</v>
      </c>
      <c r="J21" s="51">
        <v>300</v>
      </c>
      <c r="K21" s="51">
        <v>300</v>
      </c>
      <c r="L21" s="51">
        <v>300</v>
      </c>
      <c r="M21" s="51">
        <v>300</v>
      </c>
      <c r="N21" s="52">
        <v>300</v>
      </c>
    </row>
    <row r="22" spans="1:14" ht="18.75" customHeight="1" x14ac:dyDescent="0.25">
      <c r="A22" s="32" t="s">
        <v>58</v>
      </c>
      <c r="B22" s="51">
        <v>600</v>
      </c>
      <c r="C22" s="51">
        <v>186.11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>
        <f>SUM(B22:M22)</f>
        <v>786.11</v>
      </c>
    </row>
    <row r="23" spans="1:14" ht="18.75" customHeight="1" thickBot="1" x14ac:dyDescent="0.3">
      <c r="A23" s="34" t="s">
        <v>59</v>
      </c>
      <c r="B23" s="53">
        <v>448.15</v>
      </c>
      <c r="C23" s="53">
        <v>210</v>
      </c>
      <c r="D23" s="53">
        <v>394</v>
      </c>
      <c r="E23" s="53"/>
      <c r="F23" s="53"/>
      <c r="G23" s="53"/>
      <c r="H23" s="53"/>
      <c r="I23" s="53"/>
      <c r="J23" s="53"/>
      <c r="K23" s="53"/>
      <c r="L23" s="53"/>
      <c r="M23" s="53"/>
      <c r="N23" s="54">
        <f>SUM(B23:M23)</f>
        <v>1052.1500000000001</v>
      </c>
    </row>
    <row r="24" spans="1:14" ht="18.75" customHeight="1" thickBot="1" x14ac:dyDescent="0.25"/>
    <row r="25" spans="1:14" ht="18.75" customHeight="1" thickBot="1" x14ac:dyDescent="0.3">
      <c r="A25" s="61"/>
      <c r="B25" s="100"/>
      <c r="C25" s="100"/>
      <c r="D25" s="100"/>
      <c r="E25" s="100"/>
      <c r="F25" s="100" t="s">
        <v>60</v>
      </c>
      <c r="G25" s="100"/>
      <c r="H25" s="100"/>
      <c r="I25" s="100"/>
      <c r="J25" s="100"/>
      <c r="K25" s="100"/>
      <c r="L25" s="100"/>
      <c r="M25" s="100"/>
      <c r="N25" s="101"/>
    </row>
    <row r="26" spans="1:14" ht="18.75" customHeight="1" x14ac:dyDescent="0.25">
      <c r="A26" s="32"/>
      <c r="B26" s="33" t="s">
        <v>41</v>
      </c>
      <c r="C26" s="33" t="s">
        <v>42</v>
      </c>
      <c r="D26" s="33" t="s">
        <v>43</v>
      </c>
      <c r="E26" s="33" t="s">
        <v>44</v>
      </c>
      <c r="F26" s="33" t="s">
        <v>45</v>
      </c>
      <c r="G26" s="33" t="s">
        <v>46</v>
      </c>
      <c r="H26" s="33" t="s">
        <v>47</v>
      </c>
      <c r="I26" s="33" t="s">
        <v>48</v>
      </c>
      <c r="J26" s="33" t="s">
        <v>49</v>
      </c>
      <c r="K26" s="33" t="s">
        <v>50</v>
      </c>
      <c r="L26" s="33" t="s">
        <v>51</v>
      </c>
      <c r="M26" s="33" t="s">
        <v>52</v>
      </c>
      <c r="N26" s="35" t="s">
        <v>53</v>
      </c>
    </row>
    <row r="27" spans="1:14" ht="18.75" customHeight="1" x14ac:dyDescent="0.25">
      <c r="A27" s="32" t="s">
        <v>61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2">
        <v>1300</v>
      </c>
    </row>
    <row r="28" spans="1:14" ht="18.75" customHeight="1" x14ac:dyDescent="0.25">
      <c r="A28" s="32" t="s">
        <v>64</v>
      </c>
      <c r="B28" s="51">
        <v>10</v>
      </c>
      <c r="C28" s="51">
        <v>10</v>
      </c>
      <c r="D28" s="51">
        <v>10</v>
      </c>
      <c r="E28" s="51">
        <v>10</v>
      </c>
      <c r="F28" s="51">
        <v>10</v>
      </c>
      <c r="G28" s="51">
        <v>10</v>
      </c>
      <c r="H28" s="51"/>
      <c r="I28" s="51"/>
      <c r="J28" s="51"/>
      <c r="K28" s="51"/>
      <c r="L28" s="51"/>
      <c r="M28" s="51"/>
      <c r="N28" s="52">
        <f>SUM(B28:M28)</f>
        <v>60</v>
      </c>
    </row>
    <row r="29" spans="1:14" ht="18.75" customHeight="1" x14ac:dyDescent="0.25">
      <c r="A29" s="32" t="s">
        <v>63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2">
        <f>SUM(B29:M29)</f>
        <v>0</v>
      </c>
    </row>
    <row r="30" spans="1:14" ht="18.75" customHeight="1" x14ac:dyDescent="0.25">
      <c r="A30" s="32" t="s">
        <v>65</v>
      </c>
      <c r="B30" s="51">
        <v>30.91</v>
      </c>
      <c r="C30" s="51">
        <v>37.79</v>
      </c>
      <c r="D30" s="51">
        <v>29.49</v>
      </c>
      <c r="E30" s="51"/>
      <c r="F30" s="51"/>
      <c r="G30" s="51"/>
      <c r="H30" s="51"/>
      <c r="I30" s="51"/>
      <c r="J30" s="51"/>
      <c r="K30" s="51"/>
      <c r="L30" s="51"/>
      <c r="M30" s="51"/>
      <c r="N30" s="52">
        <f>SUM(B30:M30)</f>
        <v>98.19</v>
      </c>
    </row>
    <row r="31" spans="1:14" ht="18.75" customHeight="1" thickBot="1" x14ac:dyDescent="0.3">
      <c r="A31" s="32" t="s">
        <v>74</v>
      </c>
      <c r="B31" s="51">
        <v>54.8</v>
      </c>
      <c r="C31" s="51"/>
      <c r="D31" s="51">
        <v>59.6</v>
      </c>
      <c r="E31" s="51"/>
      <c r="F31" s="51"/>
      <c r="G31" s="51">
        <v>54.8</v>
      </c>
      <c r="H31" s="51"/>
      <c r="I31" s="51"/>
      <c r="J31" s="51"/>
      <c r="K31" s="51"/>
      <c r="L31" s="51"/>
      <c r="M31" s="51"/>
      <c r="N31" s="52">
        <f>SUM(B31:M31)</f>
        <v>169.2</v>
      </c>
    </row>
    <row r="32" spans="1:14" ht="18.75" customHeight="1" thickBot="1" x14ac:dyDescent="0.3">
      <c r="A32" s="34"/>
      <c r="B32" s="65"/>
      <c r="C32" s="53"/>
      <c r="D32" s="53"/>
      <c r="E32" s="53"/>
      <c r="F32" s="53"/>
      <c r="G32" s="53"/>
      <c r="H32" s="53"/>
      <c r="I32" s="53"/>
      <c r="J32" s="53"/>
      <c r="K32" s="98" t="s">
        <v>73</v>
      </c>
      <c r="L32" s="99"/>
      <c r="M32" s="66"/>
      <c r="N32" s="63">
        <f>SUM(N27-N28-N29-N30-N31)</f>
        <v>972.61</v>
      </c>
    </row>
    <row r="33" spans="1:14" ht="18.75" customHeight="1" thickBot="1" x14ac:dyDescent="0.25">
      <c r="A33" s="59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</row>
    <row r="34" spans="1:14" ht="18.75" customHeight="1" thickBot="1" x14ac:dyDescent="0.3">
      <c r="A34" s="120" t="s">
        <v>62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2"/>
    </row>
    <row r="35" spans="1:14" ht="18.75" customHeight="1" x14ac:dyDescent="0.25">
      <c r="A35" s="59"/>
      <c r="B35" s="33" t="s">
        <v>41</v>
      </c>
      <c r="C35" s="33" t="s">
        <v>42</v>
      </c>
      <c r="D35" s="33" t="s">
        <v>43</v>
      </c>
      <c r="E35" s="33" t="s">
        <v>44</v>
      </c>
      <c r="F35" s="33" t="s">
        <v>45</v>
      </c>
      <c r="G35" s="33" t="s">
        <v>46</v>
      </c>
      <c r="H35" s="33" t="s">
        <v>47</v>
      </c>
      <c r="I35" s="33" t="s">
        <v>48</v>
      </c>
      <c r="J35" s="33" t="s">
        <v>49</v>
      </c>
      <c r="K35" s="33" t="s">
        <v>50</v>
      </c>
      <c r="L35" s="33" t="s">
        <v>51</v>
      </c>
      <c r="M35" s="33" t="s">
        <v>52</v>
      </c>
      <c r="N35" s="35" t="s">
        <v>53</v>
      </c>
    </row>
    <row r="36" spans="1:14" ht="18.75" customHeight="1" x14ac:dyDescent="0.25">
      <c r="A36" s="32" t="s">
        <v>67</v>
      </c>
      <c r="B36" s="51">
        <v>443.58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2">
        <f>SUM(B36:M36)</f>
        <v>443.58</v>
      </c>
    </row>
    <row r="37" spans="1:14" ht="18.75" customHeight="1" thickBot="1" x14ac:dyDescent="0.3">
      <c r="A37" s="34" t="s">
        <v>68</v>
      </c>
      <c r="B37" s="53">
        <v>361.86</v>
      </c>
      <c r="C37" s="53">
        <v>127</v>
      </c>
      <c r="D37" s="53">
        <v>258</v>
      </c>
      <c r="E37" s="53">
        <v>162.62</v>
      </c>
      <c r="F37" s="53">
        <v>0</v>
      </c>
      <c r="G37" s="53">
        <v>186.62</v>
      </c>
      <c r="H37" s="53"/>
      <c r="I37" s="53"/>
      <c r="J37" s="53"/>
      <c r="K37" s="53"/>
      <c r="L37" s="53"/>
      <c r="M37" s="53"/>
      <c r="N37" s="54">
        <f>SUM(B37:M37)</f>
        <v>1096.0999999999999</v>
      </c>
    </row>
    <row r="38" spans="1:14" ht="19" x14ac:dyDescent="0.25">
      <c r="A38" s="64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1:14" ht="19" x14ac:dyDescent="0.25">
      <c r="A39" s="33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</row>
    <row r="40" spans="1:14" ht="19" x14ac:dyDescent="0.25">
      <c r="A40" s="33"/>
      <c r="B40" s="51"/>
      <c r="C40" s="51"/>
      <c r="D40" s="51"/>
      <c r="E40" s="51"/>
      <c r="F40" s="60"/>
      <c r="G40" s="51"/>
      <c r="H40" s="51"/>
      <c r="I40" s="51"/>
      <c r="J40" s="51"/>
      <c r="K40" s="51"/>
      <c r="L40" s="51"/>
      <c r="M40" s="51"/>
      <c r="N40" s="51"/>
    </row>
    <row r="41" spans="1:14" ht="19" x14ac:dyDescent="0.25">
      <c r="A41" s="33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</row>
    <row r="43" spans="1:14" ht="18.75" customHeight="1" x14ac:dyDescent="0.2"/>
    <row r="44" spans="1:14" ht="18.75" customHeight="1" x14ac:dyDescent="0.2"/>
    <row r="45" spans="1:14" ht="18.75" customHeight="1" x14ac:dyDescent="0.2"/>
    <row r="46" spans="1:14" ht="18.75" customHeight="1" x14ac:dyDescent="0.2"/>
    <row r="47" spans="1:14" ht="18.75" customHeight="1" x14ac:dyDescent="0.2"/>
  </sheetData>
  <mergeCells count="2">
    <mergeCell ref="A1:N2"/>
    <mergeCell ref="A34:N34"/>
  </mergeCells>
  <phoneticPr fontId="9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Blank </vt:lpstr>
      <vt:lpstr>treasurer worksheet</vt:lpstr>
      <vt:lpstr>donation worksheet</vt:lpstr>
    </vt:vector>
  </TitlesOfParts>
  <Company>LVBrands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Reynolds, Tracie</dc:creator>
  <cp:lastModifiedBy>Marshall Curry</cp:lastModifiedBy>
  <cp:lastPrinted>2018-01-07T21:16:08Z</cp:lastPrinted>
  <dcterms:created xsi:type="dcterms:W3CDTF">2013-07-07T16:06:02Z</dcterms:created>
  <dcterms:modified xsi:type="dcterms:W3CDTF">2020-09-06T23:41:52Z</dcterms:modified>
</cp:coreProperties>
</file>