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elynda\Desktop\"/>
    </mc:Choice>
  </mc:AlternateContent>
  <xr:revisionPtr revIDLastSave="0" documentId="8_{83659789-DC0E-4103-B9CC-0D1C540C1312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donation worksheet" sheetId="4" r:id="rId1"/>
    <sheet name="treasurer worksheet" sheetId="1" r:id="rId2"/>
    <sheet name="Sheet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4" l="1"/>
  <c r="O29" i="4"/>
  <c r="O41" i="4"/>
  <c r="O44" i="4"/>
  <c r="O10" i="4"/>
  <c r="O4" i="4"/>
  <c r="O7" i="4"/>
  <c r="O6" i="4"/>
  <c r="O11" i="4"/>
  <c r="D29" i="1"/>
  <c r="O5" i="4"/>
  <c r="O8" i="4"/>
  <c r="O9" i="4"/>
  <c r="O12" i="4"/>
  <c r="B18" i="4"/>
  <c r="C18" i="4"/>
  <c r="D18" i="4"/>
  <c r="E18" i="4"/>
  <c r="F18" i="4"/>
  <c r="G18" i="4"/>
  <c r="H18" i="4"/>
  <c r="I18" i="4"/>
  <c r="J18" i="4"/>
  <c r="K18" i="4"/>
  <c r="L18" i="4"/>
  <c r="M18" i="4"/>
  <c r="O22" i="4"/>
  <c r="O33" i="4"/>
  <c r="O30" i="4"/>
  <c r="O31" i="4"/>
  <c r="O32" i="4"/>
  <c r="O37" i="4"/>
  <c r="O38" i="4"/>
  <c r="O18" i="4" l="1"/>
  <c r="E40" i="1" l="1"/>
  <c r="D34" i="1"/>
  <c r="D33" i="1"/>
  <c r="D32" i="1"/>
  <c r="D31" i="1"/>
  <c r="D35" i="1" s="1"/>
  <c r="D30" i="1"/>
  <c r="E18" i="1"/>
  <c r="E25" i="1" l="1"/>
  <c r="E22" i="1"/>
  <c r="E26" i="1"/>
  <c r="E27" i="1" l="1"/>
  <c r="E41" i="1" s="1"/>
  <c r="E47" i="1" s="1"/>
</calcChain>
</file>

<file path=xl/sharedStrings.xml><?xml version="1.0" encoding="utf-8"?>
<sst xmlns="http://schemas.openxmlformats.org/spreadsheetml/2006/main" count="170" uniqueCount="88">
  <si>
    <t>DATE:</t>
  </si>
  <si>
    <t>Beginning Balance:</t>
  </si>
  <si>
    <t>(Line1)</t>
  </si>
  <si>
    <t>Kleansville</t>
  </si>
  <si>
    <t>Positively Centered</t>
  </si>
  <si>
    <t>Key Tag ana Hug</t>
  </si>
  <si>
    <t>New Connections</t>
  </si>
  <si>
    <t>Thursdsay Night Candle</t>
  </si>
  <si>
    <t>TGIF</t>
  </si>
  <si>
    <t>Surrender on Saturday</t>
  </si>
  <si>
    <t>Spiritual Solutions</t>
  </si>
  <si>
    <t>Refuse to Use</t>
  </si>
  <si>
    <t>Area 7th Tradition</t>
  </si>
  <si>
    <t>Donation  Income:</t>
  </si>
  <si>
    <t>(Line 2)</t>
  </si>
  <si>
    <t>Interest</t>
  </si>
  <si>
    <t>Activites Deposit</t>
  </si>
  <si>
    <t xml:space="preserve">Working Balance: </t>
  </si>
  <si>
    <t>(Line 1+2) =(Line 3)</t>
  </si>
  <si>
    <t>PAY TYPE:</t>
  </si>
  <si>
    <t>Outgoing:</t>
  </si>
  <si>
    <t>bank trans</t>
  </si>
  <si>
    <t>WSO Donation</t>
  </si>
  <si>
    <t>Region Donation</t>
  </si>
  <si>
    <t>Total Fund Flow Forward:</t>
  </si>
  <si>
    <t>Budgets</t>
  </si>
  <si>
    <t>chk. 660</t>
  </si>
  <si>
    <t>Area Rent</t>
  </si>
  <si>
    <t>bank transfer</t>
  </si>
  <si>
    <t>monthly payment of $69 set to debit autopay</t>
  </si>
  <si>
    <t>Area Storage</t>
  </si>
  <si>
    <t>debit pay</t>
  </si>
  <si>
    <t>Phone line</t>
  </si>
  <si>
    <t>PR education</t>
  </si>
  <si>
    <t>Meeting Schedules</t>
  </si>
  <si>
    <t>H&amp;I/Literature</t>
  </si>
  <si>
    <t>toal PR Outgoing</t>
  </si>
  <si>
    <t>zoom</t>
  </si>
  <si>
    <t>Monthly bills</t>
  </si>
  <si>
    <t xml:space="preserve">Total Outgoing: </t>
  </si>
  <si>
    <t>(Line 4)</t>
  </si>
  <si>
    <t>LIterature money deposited:</t>
  </si>
  <si>
    <t>LIterature ordered:</t>
  </si>
  <si>
    <t xml:space="preserve">Ending Balance: </t>
  </si>
  <si>
    <t>(Line 3-Line 4)</t>
  </si>
  <si>
    <t>Meeting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</si>
  <si>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</si>
  <si>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</si>
  <si>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</si>
  <si>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</si>
  <si>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</si>
  <si>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</si>
  <si>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</si>
  <si>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</si>
  <si>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</si>
  <si>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</si>
  <si>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</si>
  <si>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</si>
  <si>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</si>
  <si>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Thursday Night Candle</t>
  </si>
  <si>
    <t>Monthly Total</t>
  </si>
  <si>
    <t>Activities Account</t>
  </si>
  <si>
    <t>Monies Out</t>
  </si>
  <si>
    <t>Monies In</t>
  </si>
  <si>
    <t>Monthly Outgoing</t>
  </si>
  <si>
    <t>PR Funding</t>
  </si>
  <si>
    <t>Phoneline</t>
  </si>
  <si>
    <t>Education</t>
  </si>
  <si>
    <t>Current Remaining funding</t>
  </si>
  <si>
    <t>Literature</t>
  </si>
  <si>
    <t>Ordered</t>
  </si>
  <si>
    <t>Sold</t>
  </si>
  <si>
    <t>Storage Unit</t>
  </si>
  <si>
    <t>No Area</t>
  </si>
  <si>
    <t>wix payment</t>
  </si>
  <si>
    <t>Deposit</t>
  </si>
  <si>
    <t>Square</t>
  </si>
  <si>
    <t>Coffee and Recovery</t>
  </si>
  <si>
    <t>Thurs. Coffee</t>
  </si>
  <si>
    <t>World Donation Oct. $56</t>
  </si>
  <si>
    <t>World Donation $20/November</t>
  </si>
  <si>
    <t xml:space="preserve"> </t>
  </si>
  <si>
    <t>World Donation YTD 89.90</t>
  </si>
  <si>
    <t>World Donation YTD 104.81</t>
  </si>
  <si>
    <t>World Donation $36/November</t>
  </si>
  <si>
    <t>YTD LAKESIDE UNITY MEETING DONATION WORKSHEET 2021</t>
  </si>
  <si>
    <t>Jan. 22</t>
  </si>
  <si>
    <t>Jan.22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</si>
</sst>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"/>
    <numFmt numFmtId="165" formatCode="_([$$-409]* #,##0.00_);_([$$-409]* \(#,##0.00\);_([$$-409]* &quot;-&quot;??_);_(@_)"/>
    <numFmt numFmtId="166" formatCode="_([$$-409]* #,##0_);_([$$-409]* \(#,##0\);_([$$-409]* &quot;-&quot;_);_(@_)"/>
    <numFmt numFmtId="167" formatCode="_([$$-409]* #,##0.00_);_([$$-409]* \(#,##0.00\);_([$$-409]* &quot;-&quot;_);_(@_)"/>
  </numFmts>
  <fonts count="16" x14ac:knownFonts="1">
    <font>
      <sz val="11"/>
      <color rgb="FF000000"/>
      <name val="Arial"/>
    </font>
    <font>
      <sz val="11"/>
      <color rgb="FF000000"/>
      <name val="Calibri"/>
    </font>
    <font>
      <sz val="18"/>
      <color rgb="FF000000"/>
      <name val="Calibri"/>
    </font>
    <font>
      <sz val="11"/>
      <name val="Arial"/>
    </font>
    <font>
      <b/>
      <sz val="14"/>
      <color rgb="FF000000"/>
      <name val="Calibri"/>
    </font>
    <font>
      <b/>
      <sz val="14"/>
      <color rgb="FF000000"/>
      <name val="Arial"/>
    </font>
    <font>
      <b/>
      <sz val="11"/>
      <color rgb="FF000000"/>
      <name val="Calibri"/>
    </font>
    <font>
      <b/>
      <sz val="16"/>
      <color rgb="FF000000"/>
      <name val="Calibri"/>
    </font>
    <font>
      <b/>
      <sz val="16"/>
      <color rgb="FF000000"/>
      <name val="Arial"/>
    </font>
    <font>
      <sz val="11"/>
      <color theme="1"/>
      <name val="Calibri"/>
    </font>
    <font>
      <sz val="14"/>
      <color rgb="FF000000"/>
      <name val="Calibri"/>
    </font>
    <font>
      <b/>
      <sz val="16"/>
      <color rgb="FFFF0000"/>
      <name val="Calibri"/>
    </font>
    <font>
      <b/>
      <sz val="14"/>
      <color rgb="FFFF0000"/>
      <name val="Calibri"/>
    </font>
    <font>
      <b/>
      <sz val="18"/>
      <color rgb="FF000000"/>
      <name val="Calibri"/>
    </font>
    <font>
      <b/>
      <sz val="14"/>
      <color theme="1"/>
      <name val="Calibri"/>
    </font>
    <font>
      <b/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9BBB59"/>
        <bgColor rgb="FF9BBB59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505050"/>
      </bottom>
      <diagonal/>
    </border>
    <border>
      <left/>
      <right style="thin">
        <color rgb="FF000000"/>
      </right>
      <top style="thin">
        <color rgb="FF000000"/>
      </top>
      <bottom style="medium">
        <color rgb="FF50505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505050"/>
      </left>
      <right style="thin">
        <color rgb="FF000000"/>
      </right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 style="medium">
        <color rgb="FF505050"/>
      </left>
      <right style="thin">
        <color rgb="FF000000"/>
      </right>
      <top/>
      <bottom/>
      <diagonal/>
    </border>
    <border>
      <left/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 style="medium">
        <color rgb="FF505050"/>
      </left>
      <right style="thin">
        <color rgb="FF000000"/>
      </right>
      <top style="medium">
        <color rgb="FF505050"/>
      </top>
      <bottom/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E5E5E5"/>
      </right>
      <top style="medium">
        <color rgb="FF505050"/>
      </top>
      <bottom/>
      <diagonal/>
    </border>
    <border>
      <left style="thin">
        <color rgb="FFE5E5E5"/>
      </left>
      <right style="thin">
        <color rgb="FFE5E5E5"/>
      </right>
      <top style="medium">
        <color rgb="FF505050"/>
      </top>
      <bottom/>
      <diagonal/>
    </border>
    <border>
      <left style="thin">
        <color rgb="FFE5E5E5"/>
      </left>
      <right/>
      <top style="medium">
        <color rgb="FF505050"/>
      </top>
      <bottom/>
      <diagonal/>
    </border>
    <border>
      <left/>
      <right style="thin">
        <color rgb="FFE5E5E5"/>
      </right>
      <top style="medium">
        <color rgb="FF505050"/>
      </top>
      <bottom style="medium">
        <color rgb="FF505050"/>
      </bottom>
      <diagonal/>
    </border>
    <border>
      <left style="thin">
        <color rgb="FFE5E5E5"/>
      </left>
      <right style="thin">
        <color rgb="FFE5E5E5"/>
      </right>
      <top style="medium">
        <color rgb="FF505050"/>
      </top>
      <bottom style="medium">
        <color rgb="FF505050"/>
      </bottom>
      <diagonal/>
    </border>
    <border>
      <left style="thin">
        <color rgb="FFE5E5E5"/>
      </left>
      <right/>
      <top style="medium">
        <color rgb="FF505050"/>
      </top>
      <bottom style="medium">
        <color rgb="FF505050"/>
      </bottom>
      <diagonal/>
    </border>
    <border>
      <left style="medium">
        <color rgb="FF000000"/>
      </left>
      <right style="thin">
        <color rgb="FF000000"/>
      </right>
      <top/>
      <bottom style="medium">
        <color rgb="FF505050"/>
      </bottom>
      <diagonal/>
    </border>
    <border>
      <left/>
      <right/>
      <top style="medium">
        <color rgb="FF191919"/>
      </top>
      <bottom style="thin">
        <color rgb="FF000000"/>
      </bottom>
      <diagonal/>
    </border>
    <border>
      <left/>
      <right/>
      <top style="medium">
        <color rgb="FF191919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191919"/>
      </top>
      <bottom style="thin">
        <color rgb="FF000000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/>
      <right style="medium">
        <color rgb="FF505050"/>
      </right>
      <top/>
      <bottom/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1" fillId="0" borderId="1" xfId="0" applyFont="1" applyBorder="1"/>
    <xf numFmtId="0" fontId="1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 vertical="center"/>
    </xf>
    <xf numFmtId="0" fontId="1" fillId="0" borderId="4" xfId="0" applyFont="1" applyBorder="1"/>
    <xf numFmtId="0" fontId="6" fillId="0" borderId="1" xfId="0" applyFont="1" applyBorder="1"/>
    <xf numFmtId="0" fontId="7" fillId="2" borderId="5" xfId="0" applyFont="1" applyFill="1" applyBorder="1"/>
    <xf numFmtId="0" fontId="6" fillId="2" borderId="6" xfId="0" applyFont="1" applyFill="1" applyBorder="1"/>
    <xf numFmtId="0" fontId="7" fillId="2" borderId="6" xfId="0" applyFont="1" applyFill="1" applyBorder="1"/>
    <xf numFmtId="165" fontId="8" fillId="2" borderId="7" xfId="0" applyNumberFormat="1" applyFont="1" applyFill="1" applyBorder="1" applyAlignment="1"/>
    <xf numFmtId="0" fontId="6" fillId="0" borderId="8" xfId="0" applyFont="1" applyBorder="1"/>
    <xf numFmtId="0" fontId="4" fillId="0" borderId="9" xfId="0" applyFont="1" applyBorder="1" applyAlignment="1">
      <alignment horizontal="center"/>
    </xf>
    <xf numFmtId="0" fontId="6" fillId="0" borderId="0" xfId="0" applyFont="1"/>
    <xf numFmtId="44" fontId="5" fillId="0" borderId="10" xfId="0" applyNumberFormat="1" applyFont="1" applyBorder="1" applyAlignment="1"/>
    <xf numFmtId="0" fontId="4" fillId="0" borderId="10" xfId="0" applyFont="1" applyBorder="1" applyAlignment="1">
      <alignment horizontal="center"/>
    </xf>
    <xf numFmtId="44" fontId="4" fillId="0" borderId="10" xfId="0" applyNumberFormat="1" applyFont="1" applyBorder="1" applyAlignment="1"/>
    <xf numFmtId="0" fontId="9" fillId="0" borderId="10" xfId="0" applyFont="1" applyBorder="1"/>
    <xf numFmtId="0" fontId="6" fillId="0" borderId="10" xfId="0" applyFont="1" applyBorder="1"/>
    <xf numFmtId="44" fontId="10" fillId="0" borderId="10" xfId="0" applyNumberFormat="1" applyFont="1" applyBorder="1"/>
    <xf numFmtId="0" fontId="4" fillId="0" borderId="11" xfId="0" applyFont="1" applyBorder="1" applyAlignment="1">
      <alignment horizontal="center"/>
    </xf>
    <xf numFmtId="0" fontId="7" fillId="2" borderId="12" xfId="0" applyFont="1" applyFill="1" applyBorder="1"/>
    <xf numFmtId="44" fontId="7" fillId="2" borderId="7" xfId="0" applyNumberFormat="1" applyFont="1" applyFill="1" applyBorder="1"/>
    <xf numFmtId="44" fontId="1" fillId="0" borderId="4" xfId="0" applyNumberFormat="1" applyFont="1" applyBorder="1"/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/>
    <xf numFmtId="44" fontId="4" fillId="0" borderId="13" xfId="0" applyNumberFormat="1" applyFont="1" applyBorder="1" applyAlignment="1"/>
    <xf numFmtId="0" fontId="7" fillId="2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/>
    <xf numFmtId="44" fontId="4" fillId="2" borderId="16" xfId="0" applyNumberFormat="1" applyFont="1" applyFill="1" applyBorder="1"/>
    <xf numFmtId="0" fontId="7" fillId="2" borderId="17" xfId="0" applyFont="1" applyFill="1" applyBorder="1"/>
    <xf numFmtId="0" fontId="6" fillId="2" borderId="18" xfId="0" applyFont="1" applyFill="1" applyBorder="1"/>
    <xf numFmtId="0" fontId="7" fillId="2" borderId="18" xfId="0" applyFont="1" applyFill="1" applyBorder="1"/>
    <xf numFmtId="44" fontId="7" fillId="2" borderId="19" xfId="0" applyNumberFormat="1" applyFont="1" applyFill="1" applyBorder="1"/>
    <xf numFmtId="0" fontId="6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44" fontId="1" fillId="0" borderId="9" xfId="0" applyNumberFormat="1" applyFont="1" applyBorder="1"/>
    <xf numFmtId="0" fontId="4" fillId="3" borderId="1" xfId="0" applyFont="1" applyFill="1" applyBorder="1"/>
    <xf numFmtId="0" fontId="4" fillId="0" borderId="23" xfId="0" applyFont="1" applyBorder="1"/>
    <xf numFmtId="0" fontId="4" fillId="0" borderId="4" xfId="0" applyFont="1" applyBorder="1"/>
    <xf numFmtId="44" fontId="4" fillId="0" borderId="10" xfId="0" applyNumberFormat="1" applyFont="1" applyBorder="1"/>
    <xf numFmtId="14" fontId="4" fillId="4" borderId="1" xfId="0" applyNumberFormat="1" applyFont="1" applyFill="1" applyBorder="1"/>
    <xf numFmtId="9" fontId="4" fillId="0" borderId="0" xfId="0" applyNumberFormat="1" applyFont="1"/>
    <xf numFmtId="44" fontId="4" fillId="0" borderId="11" xfId="0" applyNumberFormat="1" applyFont="1" applyBorder="1"/>
    <xf numFmtId="0" fontId="4" fillId="0" borderId="1" xfId="0" applyFont="1" applyBorder="1"/>
    <xf numFmtId="0" fontId="7" fillId="2" borderId="24" xfId="0" applyFont="1" applyFill="1" applyBorder="1"/>
    <xf numFmtId="0" fontId="11" fillId="2" borderId="6" xfId="0" applyFont="1" applyFill="1" applyBorder="1"/>
    <xf numFmtId="0" fontId="6" fillId="2" borderId="25" xfId="0" applyFont="1" applyFill="1" applyBorder="1"/>
    <xf numFmtId="44" fontId="7" fillId="2" borderId="26" xfId="0" applyNumberFormat="1" applyFont="1" applyFill="1" applyBorder="1"/>
    <xf numFmtId="0" fontId="4" fillId="0" borderId="8" xfId="0" applyFont="1" applyBorder="1"/>
    <xf numFmtId="0" fontId="12" fillId="0" borderId="0" xfId="0" applyFont="1"/>
    <xf numFmtId="44" fontId="4" fillId="0" borderId="9" xfId="0" applyNumberFormat="1" applyFont="1" applyBorder="1"/>
    <xf numFmtId="0" fontId="4" fillId="4" borderId="8" xfId="0" applyFont="1" applyFill="1" applyBorder="1" applyAlignment="1"/>
    <xf numFmtId="44" fontId="4" fillId="0" borderId="0" xfId="0" applyNumberFormat="1" applyFont="1" applyAlignment="1">
      <alignment horizontal="right"/>
    </xf>
    <xf numFmtId="14" fontId="4" fillId="4" borderId="8" xfId="0" applyNumberFormat="1" applyFont="1" applyFill="1" applyBorder="1"/>
    <xf numFmtId="8" fontId="4" fillId="0" borderId="0" xfId="0" applyNumberFormat="1" applyFont="1"/>
    <xf numFmtId="44" fontId="9" fillId="0" borderId="10" xfId="0" applyNumberFormat="1" applyFont="1" applyBorder="1"/>
    <xf numFmtId="0" fontId="4" fillId="0" borderId="0" xfId="0" applyFont="1" applyAlignment="1">
      <alignment horizontal="center" vertical="center"/>
    </xf>
    <xf numFmtId="165" fontId="4" fillId="0" borderId="0" xfId="0" applyNumberFormat="1" applyFont="1"/>
    <xf numFmtId="14" fontId="5" fillId="4" borderId="8" xfId="0" applyNumberFormat="1" applyFont="1" applyFill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/>
    <xf numFmtId="0" fontId="4" fillId="0" borderId="1" xfId="0" applyFont="1" applyBorder="1" applyAlignment="1">
      <alignment horizontal="center"/>
    </xf>
    <xf numFmtId="44" fontId="7" fillId="0" borderId="1" xfId="0" applyNumberFormat="1" applyFont="1" applyBorder="1"/>
    <xf numFmtId="0" fontId="7" fillId="2" borderId="28" xfId="0" applyFont="1" applyFill="1" applyBorder="1"/>
    <xf numFmtId="0" fontId="6" fillId="2" borderId="29" xfId="0" applyFont="1" applyFill="1" applyBorder="1"/>
    <xf numFmtId="0" fontId="7" fillId="2" borderId="29" xfId="0" applyFont="1" applyFill="1" applyBorder="1"/>
    <xf numFmtId="44" fontId="7" fillId="2" borderId="30" xfId="0" applyNumberFormat="1" applyFont="1" applyFill="1" applyBorder="1"/>
    <xf numFmtId="44" fontId="4" fillId="0" borderId="4" xfId="0" applyNumberFormat="1" applyFont="1" applyBorder="1" applyAlignment="1">
      <alignment horizontal="right"/>
    </xf>
    <xf numFmtId="0" fontId="7" fillId="2" borderId="31" xfId="0" applyFont="1" applyFill="1" applyBorder="1"/>
    <xf numFmtId="0" fontId="6" fillId="2" borderId="32" xfId="0" applyFont="1" applyFill="1" applyBorder="1"/>
    <xf numFmtId="0" fontId="6" fillId="2" borderId="33" xfId="0" applyFont="1" applyFill="1" applyBorder="1"/>
    <xf numFmtId="44" fontId="8" fillId="2" borderId="13" xfId="0" applyNumberFormat="1" applyFont="1" applyFill="1" applyBorder="1" applyAlignment="1"/>
    <xf numFmtId="0" fontId="7" fillId="2" borderId="34" xfId="0" applyFont="1" applyFill="1" applyBorder="1"/>
    <xf numFmtId="166" fontId="7" fillId="2" borderId="35" xfId="0" applyNumberFormat="1" applyFont="1" applyFill="1" applyBorder="1" applyAlignment="1">
      <alignment horizontal="center"/>
    </xf>
    <xf numFmtId="167" fontId="7" fillId="2" borderId="36" xfId="0" applyNumberFormat="1" applyFont="1" applyFill="1" applyBorder="1"/>
    <xf numFmtId="44" fontId="8" fillId="2" borderId="37" xfId="0" applyNumberFormat="1" applyFont="1" applyFill="1" applyBorder="1" applyAlignment="1"/>
    <xf numFmtId="44" fontId="7" fillId="0" borderId="4" xfId="0" applyNumberFormat="1" applyFont="1" applyBorder="1"/>
    <xf numFmtId="0" fontId="7" fillId="2" borderId="38" xfId="0" applyFont="1" applyFill="1" applyBorder="1"/>
    <xf numFmtId="0" fontId="6" fillId="2" borderId="39" xfId="0" applyFont="1" applyFill="1" applyBorder="1"/>
    <xf numFmtId="0" fontId="7" fillId="2" borderId="39" xfId="0" applyFont="1" applyFill="1" applyBorder="1"/>
    <xf numFmtId="44" fontId="7" fillId="2" borderId="40" xfId="0" applyNumberFormat="1" applyFont="1" applyFill="1" applyBorder="1"/>
    <xf numFmtId="0" fontId="4" fillId="0" borderId="0" xfId="0" applyFont="1" applyAlignment="1">
      <alignment horizontal="center"/>
    </xf>
    <xf numFmtId="165" fontId="7" fillId="0" borderId="0" xfId="0" applyNumberFormat="1" applyFont="1"/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Border="1"/>
    <xf numFmtId="44" fontId="4" fillId="0" borderId="42" xfId="0" applyNumberFormat="1" applyFont="1" applyBorder="1"/>
    <xf numFmtId="44" fontId="4" fillId="0" borderId="43" xfId="0" applyNumberFormat="1" applyFont="1" applyBorder="1"/>
    <xf numFmtId="0" fontId="4" fillId="0" borderId="44" xfId="0" applyFont="1" applyBorder="1"/>
    <xf numFmtId="44" fontId="4" fillId="0" borderId="0" xfId="0" applyNumberFormat="1" applyFont="1"/>
    <xf numFmtId="44" fontId="4" fillId="0" borderId="45" xfId="0" applyNumberFormat="1" applyFont="1" applyBorder="1"/>
    <xf numFmtId="0" fontId="4" fillId="0" borderId="46" xfId="0" applyFont="1" applyBorder="1"/>
    <xf numFmtId="44" fontId="4" fillId="0" borderId="47" xfId="0" applyNumberFormat="1" applyFont="1" applyBorder="1"/>
    <xf numFmtId="44" fontId="4" fillId="0" borderId="48" xfId="0" applyNumberFormat="1" applyFont="1" applyBorder="1"/>
    <xf numFmtId="0" fontId="4" fillId="0" borderId="49" xfId="0" applyFont="1" applyBorder="1"/>
    <xf numFmtId="44" fontId="4" fillId="0" borderId="50" xfId="0" applyNumberFormat="1" applyFont="1" applyBorder="1"/>
    <xf numFmtId="44" fontId="4" fillId="0" borderId="51" xfId="0" applyNumberFormat="1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45" xfId="0" applyFont="1" applyBorder="1"/>
    <xf numFmtId="0" fontId="1" fillId="0" borderId="50" xfId="0" applyFont="1" applyBorder="1"/>
    <xf numFmtId="165" fontId="4" fillId="0" borderId="50" xfId="0" applyNumberFormat="1" applyFont="1" applyBorder="1"/>
    <xf numFmtId="165" fontId="4" fillId="0" borderId="46" xfId="0" applyNumberFormat="1" applyFont="1" applyBorder="1"/>
    <xf numFmtId="0" fontId="1" fillId="0" borderId="47" xfId="0" applyFont="1" applyBorder="1"/>
    <xf numFmtId="165" fontId="4" fillId="0" borderId="47" xfId="0" applyNumberFormat="1" applyFont="1" applyBorder="1"/>
    <xf numFmtId="0" fontId="1" fillId="0" borderId="44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53" xfId="0" applyFont="1" applyBorder="1"/>
    <xf numFmtId="44" fontId="4" fillId="0" borderId="27" xfId="0" applyNumberFormat="1" applyFont="1" applyBorder="1" applyAlignment="1">
      <alignment horizontal="center"/>
    </xf>
    <xf numFmtId="44" fontId="4" fillId="0" borderId="54" xfId="0" applyNumberFormat="1" applyFont="1" applyBorder="1" applyAlignment="1">
      <alignment horizontal="center"/>
    </xf>
    <xf numFmtId="0" fontId="14" fillId="0" borderId="53" xfId="0" applyFont="1" applyBorder="1"/>
    <xf numFmtId="44" fontId="14" fillId="0" borderId="27" xfId="0" applyNumberFormat="1" applyFont="1" applyBorder="1"/>
    <xf numFmtId="44" fontId="14" fillId="0" borderId="54" xfId="0" applyNumberFormat="1" applyFont="1" applyBorder="1"/>
    <xf numFmtId="0" fontId="0" fillId="0" borderId="0" xfId="0"/>
    <xf numFmtId="0" fontId="14" fillId="0" borderId="52" xfId="0" applyFont="1" applyBorder="1"/>
    <xf numFmtId="0" fontId="4" fillId="0" borderId="52" xfId="0" applyFont="1" applyBorder="1"/>
    <xf numFmtId="165" fontId="15" fillId="0" borderId="0" xfId="0" applyNumberFormat="1" applyFont="1"/>
    <xf numFmtId="44" fontId="5" fillId="0" borderId="10" xfId="0" applyNumberFormat="1" applyFont="1" applyBorder="1"/>
    <xf numFmtId="0" fontId="0" fillId="5" borderId="0" xfId="0" applyFill="1"/>
    <xf numFmtId="0" fontId="0" fillId="0" borderId="0" xfId="0"/>
    <xf numFmtId="0" fontId="4" fillId="5" borderId="42" xfId="0" applyFont="1" applyFill="1" applyBorder="1"/>
    <xf numFmtId="44" fontId="4" fillId="5" borderId="42" xfId="0" applyNumberFormat="1" applyFont="1" applyFill="1" applyBorder="1"/>
    <xf numFmtId="44" fontId="4" fillId="5" borderId="0" xfId="0" applyNumberFormat="1" applyFont="1" applyFill="1"/>
    <xf numFmtId="44" fontId="4" fillId="5" borderId="47" xfId="0" applyNumberFormat="1" applyFont="1" applyFill="1" applyBorder="1"/>
    <xf numFmtId="44" fontId="4" fillId="5" borderId="50" xfId="0" applyNumberFormat="1" applyFont="1" applyFill="1" applyBorder="1"/>
    <xf numFmtId="0" fontId="4" fillId="5" borderId="47" xfId="0" applyFont="1" applyFill="1" applyBorder="1"/>
    <xf numFmtId="0" fontId="4" fillId="5" borderId="0" xfId="0" applyFont="1" applyFill="1"/>
    <xf numFmtId="165" fontId="4" fillId="5" borderId="0" xfId="0" applyNumberFormat="1" applyFont="1" applyFill="1"/>
    <xf numFmtId="165" fontId="4" fillId="5" borderId="47" xfId="0" applyNumberFormat="1" applyFont="1" applyFill="1" applyBorder="1"/>
    <xf numFmtId="0" fontId="13" fillId="0" borderId="0" xfId="0" applyFont="1" applyAlignment="1">
      <alignment horizontal="center"/>
    </xf>
    <xf numFmtId="0" fontId="0" fillId="0" borderId="0" xfId="0"/>
    <xf numFmtId="0" fontId="7" fillId="0" borderId="46" xfId="0" applyFont="1" applyBorder="1" applyAlignment="1">
      <alignment horizontal="center"/>
    </xf>
    <xf numFmtId="0" fontId="3" fillId="0" borderId="47" xfId="0" applyFont="1" applyBorder="1"/>
    <xf numFmtId="0" fontId="3" fillId="0" borderId="48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007B2-0922-4486-BC3A-6DB98235D528}">
  <dimension ref="A1:Q1001"/>
  <sheetViews>
    <sheetView topLeftCell="A31" workbookViewId="0">
      <selection activeCell="N24" sqref="N24"/>
    </sheetView>
  </sheetViews>
  <sheetFormatPr defaultColWidth="12.625" defaultRowHeight="15" customHeight="1" x14ac:dyDescent="0.2"/>
  <cols>
    <col min="1" max="1" width="17.125" style="119" customWidth="1"/>
    <col min="2" max="12" width="11.125" style="119" customWidth="1"/>
    <col min="13" max="13" width="12.875" style="119" customWidth="1"/>
    <col min="14" max="14" width="11.125" style="125" customWidth="1"/>
    <col min="15" max="15" width="17.625" style="119" customWidth="1"/>
    <col min="16" max="16" width="36.25" style="119" customWidth="1"/>
    <col min="17" max="17" width="26.375" style="119" customWidth="1"/>
    <col min="18" max="18" width="18.875" style="119" customWidth="1"/>
    <col min="19" max="27" width="9.375" style="119" customWidth="1"/>
    <col min="28" max="16384" width="12.625" style="119"/>
  </cols>
  <sheetData>
    <row r="1" spans="1:17" ht="14.25" x14ac:dyDescent="0.2">
      <c r="A1" s="135" t="s">
        <v>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7" ht="15" customHeight="1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7" ht="18.75" customHeight="1" thickBot="1" x14ac:dyDescent="0.35">
      <c r="A3" s="88" t="s">
        <v>45</v>
      </c>
      <c r="B3" s="89" t="s">
        <v>46</v>
      </c>
      <c r="C3" s="89" t="s">
        <v>47</v>
      </c>
      <c r="D3" s="89" t="s">
        <v>48</v>
      </c>
      <c r="E3" s="89" t="s">
        <v>49</v>
      </c>
      <c r="F3" s="89" t="s">
        <v>50</v>
      </c>
      <c r="G3" s="89" t="s">
        <v>51</v>
      </c>
      <c r="H3" s="89" t="s">
        <v>52</v>
      </c>
      <c r="I3" s="89" t="s">
        <v>53</v>
      </c>
      <c r="J3" s="89" t="s">
        <v>54</v>
      </c>
      <c r="K3" s="89" t="s">
        <v>55</v>
      </c>
      <c r="L3" s="89" t="s">
        <v>56</v>
      </c>
      <c r="M3" s="89" t="s">
        <v>57</v>
      </c>
      <c r="N3" s="126" t="s">
        <v>86</v>
      </c>
      <c r="O3" s="90" t="s">
        <v>58</v>
      </c>
    </row>
    <row r="4" spans="1:17" ht="18.75" customHeight="1" x14ac:dyDescent="0.3">
      <c r="A4" s="88" t="s">
        <v>3</v>
      </c>
      <c r="B4" s="91">
        <v>67.66</v>
      </c>
      <c r="C4" s="89" t="s">
        <v>73</v>
      </c>
      <c r="D4" s="91">
        <v>180.45</v>
      </c>
      <c r="E4" s="91" t="s">
        <v>73</v>
      </c>
      <c r="F4" s="91">
        <v>59</v>
      </c>
      <c r="G4" s="91">
        <v>28.81</v>
      </c>
      <c r="H4" s="91"/>
      <c r="I4" s="91">
        <v>0</v>
      </c>
      <c r="J4" s="91"/>
      <c r="K4" s="91">
        <v>15</v>
      </c>
      <c r="L4" s="91">
        <v>36</v>
      </c>
      <c r="M4" s="91">
        <v>234</v>
      </c>
      <c r="N4" s="127">
        <v>49</v>
      </c>
      <c r="O4" s="92">
        <f>SUM(B4:N4)</f>
        <v>669.92000000000007</v>
      </c>
      <c r="P4" s="124" t="s">
        <v>84</v>
      </c>
      <c r="Q4" s="119" t="s">
        <v>83</v>
      </c>
    </row>
    <row r="5" spans="1:17" ht="18.75" customHeight="1" x14ac:dyDescent="0.3">
      <c r="A5" s="93" t="s">
        <v>4</v>
      </c>
      <c r="B5" s="94">
        <v>0</v>
      </c>
      <c r="C5" s="94">
        <v>0</v>
      </c>
      <c r="D5" s="94">
        <v>0</v>
      </c>
      <c r="E5" s="94"/>
      <c r="F5" s="94"/>
      <c r="G5" s="94"/>
      <c r="H5" s="94"/>
      <c r="I5" s="94">
        <v>0</v>
      </c>
      <c r="J5" s="94"/>
      <c r="K5" s="94"/>
      <c r="L5" s="94"/>
      <c r="M5" s="94"/>
      <c r="N5" s="128"/>
      <c r="O5" s="95">
        <f>SUM(B5:M5)</f>
        <v>0</v>
      </c>
    </row>
    <row r="6" spans="1:17" ht="18.75" customHeight="1" x14ac:dyDescent="0.3">
      <c r="A6" s="93" t="s">
        <v>5</v>
      </c>
      <c r="B6" s="94">
        <v>0</v>
      </c>
      <c r="C6" s="94">
        <v>0</v>
      </c>
      <c r="D6" s="123">
        <v>56</v>
      </c>
      <c r="E6" s="94"/>
      <c r="F6" s="94">
        <v>29</v>
      </c>
      <c r="G6" s="94"/>
      <c r="H6" s="94">
        <v>61</v>
      </c>
      <c r="I6" s="94">
        <v>0</v>
      </c>
      <c r="J6" s="94">
        <v>45</v>
      </c>
      <c r="K6" s="94">
        <v>56</v>
      </c>
      <c r="L6" s="94">
        <v>29</v>
      </c>
      <c r="M6" s="94">
        <v>43</v>
      </c>
      <c r="N6" s="128">
        <v>61</v>
      </c>
      <c r="O6" s="95">
        <f>SUM(B6:N6)</f>
        <v>380</v>
      </c>
      <c r="Q6" s="119" t="s">
        <v>82</v>
      </c>
    </row>
    <row r="7" spans="1:17" ht="18.75" customHeight="1" x14ac:dyDescent="0.3">
      <c r="A7" s="93" t="s">
        <v>6</v>
      </c>
      <c r="B7" s="94">
        <v>5.75</v>
      </c>
      <c r="C7" s="94">
        <v>0</v>
      </c>
      <c r="D7" s="123">
        <v>18</v>
      </c>
      <c r="E7" s="94"/>
      <c r="F7" s="94">
        <v>17</v>
      </c>
      <c r="G7" s="94">
        <v>5</v>
      </c>
      <c r="H7" s="94">
        <v>26.45</v>
      </c>
      <c r="I7" s="94">
        <v>0</v>
      </c>
      <c r="J7" s="94">
        <v>48</v>
      </c>
      <c r="K7" s="94">
        <v>54</v>
      </c>
      <c r="L7" s="94"/>
      <c r="M7" s="94">
        <v>17</v>
      </c>
      <c r="N7" s="128">
        <v>43</v>
      </c>
      <c r="O7" s="95">
        <f>SUM(B7:N7)</f>
        <v>234.2</v>
      </c>
    </row>
    <row r="8" spans="1:17" ht="18.75" customHeight="1" x14ac:dyDescent="0.3">
      <c r="A8" s="93" t="s">
        <v>59</v>
      </c>
      <c r="B8" s="94">
        <v>0</v>
      </c>
      <c r="C8" s="94">
        <v>0</v>
      </c>
      <c r="D8" s="94">
        <v>0</v>
      </c>
      <c r="E8" s="94"/>
      <c r="F8" s="94"/>
      <c r="G8" s="94"/>
      <c r="H8" s="94">
        <v>24.73</v>
      </c>
      <c r="I8" s="94">
        <v>0</v>
      </c>
      <c r="J8" s="94"/>
      <c r="K8" s="94"/>
      <c r="L8" s="94"/>
      <c r="M8" s="94"/>
      <c r="N8" s="128"/>
      <c r="O8" s="95">
        <f>SUM(B8:M8)</f>
        <v>24.73</v>
      </c>
    </row>
    <row r="9" spans="1:17" ht="18.75" customHeight="1" x14ac:dyDescent="0.3">
      <c r="A9" s="93" t="s">
        <v>8</v>
      </c>
      <c r="B9" s="94">
        <v>100</v>
      </c>
      <c r="C9" s="94">
        <v>0</v>
      </c>
      <c r="D9" s="94">
        <v>0</v>
      </c>
      <c r="E9" s="94"/>
      <c r="F9" s="94">
        <v>500</v>
      </c>
      <c r="G9" s="94" t="s">
        <v>81</v>
      </c>
      <c r="H9" s="94"/>
      <c r="I9" s="94">
        <v>0</v>
      </c>
      <c r="J9" s="94"/>
      <c r="K9" s="94">
        <v>100</v>
      </c>
      <c r="L9" s="94">
        <v>40</v>
      </c>
      <c r="M9" s="94"/>
      <c r="N9" s="128"/>
      <c r="O9" s="95">
        <f>SUM(B9:M9)</f>
        <v>740</v>
      </c>
      <c r="P9" s="124" t="s">
        <v>80</v>
      </c>
      <c r="Q9" s="124" t="s">
        <v>79</v>
      </c>
    </row>
    <row r="10" spans="1:17" ht="18.75" customHeight="1" x14ac:dyDescent="0.3">
      <c r="A10" s="93" t="s">
        <v>9</v>
      </c>
      <c r="B10" s="94">
        <v>33</v>
      </c>
      <c r="C10" s="94">
        <v>0</v>
      </c>
      <c r="D10" s="94">
        <v>0</v>
      </c>
      <c r="E10" s="94"/>
      <c r="F10" s="94">
        <v>40</v>
      </c>
      <c r="G10" s="94"/>
      <c r="H10" s="94">
        <v>121</v>
      </c>
      <c r="I10" s="94">
        <v>0</v>
      </c>
      <c r="J10" s="94"/>
      <c r="K10" s="94">
        <v>171</v>
      </c>
      <c r="L10" s="94"/>
      <c r="M10" s="94">
        <v>90</v>
      </c>
      <c r="N10" s="128">
        <v>79</v>
      </c>
      <c r="O10" s="95">
        <f>SUM(B10:N10)</f>
        <v>534</v>
      </c>
    </row>
    <row r="11" spans="1:17" ht="18.75" customHeight="1" x14ac:dyDescent="0.3">
      <c r="A11" s="93" t="s">
        <v>10</v>
      </c>
      <c r="B11" s="94">
        <v>0</v>
      </c>
      <c r="C11" s="94">
        <v>0</v>
      </c>
      <c r="D11" s="94">
        <v>0</v>
      </c>
      <c r="E11" s="94"/>
      <c r="F11" s="94">
        <v>100</v>
      </c>
      <c r="G11" s="94">
        <v>36.65</v>
      </c>
      <c r="H11" s="94"/>
      <c r="I11" s="94">
        <v>0</v>
      </c>
      <c r="J11" s="94">
        <v>62.02</v>
      </c>
      <c r="K11" s="94">
        <v>101.27</v>
      </c>
      <c r="L11" s="94">
        <v>8.4</v>
      </c>
      <c r="M11" s="94">
        <v>118</v>
      </c>
      <c r="N11" s="128">
        <v>40</v>
      </c>
      <c r="O11" s="95">
        <f>SUM(B11:N11)</f>
        <v>466.34</v>
      </c>
    </row>
    <row r="12" spans="1:17" ht="18.75" customHeight="1" x14ac:dyDescent="0.3">
      <c r="A12" s="93" t="s">
        <v>11</v>
      </c>
      <c r="B12" s="94">
        <v>152.44999999999999</v>
      </c>
      <c r="C12" s="94">
        <v>0</v>
      </c>
      <c r="D12" s="123">
        <v>50</v>
      </c>
      <c r="E12" s="94"/>
      <c r="F12" s="94">
        <v>198.07</v>
      </c>
      <c r="G12" s="94"/>
      <c r="H12" s="94">
        <v>50</v>
      </c>
      <c r="I12" s="94">
        <v>0</v>
      </c>
      <c r="J12" s="94">
        <v>100</v>
      </c>
      <c r="K12" s="94">
        <v>66.5</v>
      </c>
      <c r="L12" s="94"/>
      <c r="M12" s="94"/>
      <c r="N12" s="128"/>
      <c r="O12" s="95">
        <f>SUM(B12:M12)</f>
        <v>617.02</v>
      </c>
    </row>
    <row r="13" spans="1:17" ht="18.75" customHeight="1" x14ac:dyDescent="0.3">
      <c r="A13" s="93" t="s">
        <v>78</v>
      </c>
      <c r="B13" s="94"/>
      <c r="C13" s="94"/>
      <c r="D13" s="94"/>
      <c r="E13" s="94"/>
      <c r="F13" s="94"/>
      <c r="G13" s="94"/>
      <c r="H13" s="94">
        <v>155.9</v>
      </c>
      <c r="I13" s="94">
        <v>0</v>
      </c>
      <c r="J13" s="94">
        <v>68</v>
      </c>
      <c r="K13" s="94">
        <v>50</v>
      </c>
      <c r="L13" s="94"/>
      <c r="M13" s="94">
        <v>201</v>
      </c>
      <c r="N13" s="128">
        <v>32</v>
      </c>
      <c r="O13" s="95"/>
    </row>
    <row r="14" spans="1:17" ht="18.75" customHeight="1" x14ac:dyDescent="0.3"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128"/>
      <c r="O14" s="95"/>
    </row>
    <row r="15" spans="1:17" ht="18.75" customHeight="1" x14ac:dyDescent="0.3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128"/>
      <c r="O15" s="95"/>
    </row>
    <row r="16" spans="1:17" ht="18.75" customHeight="1" x14ac:dyDescent="0.3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128"/>
      <c r="O16" s="95"/>
    </row>
    <row r="17" spans="1:15" ht="18.75" customHeight="1" thickBot="1" x14ac:dyDescent="0.35">
      <c r="A17" s="93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128"/>
      <c r="O17" s="95"/>
    </row>
    <row r="18" spans="1:15" ht="18.75" customHeight="1" thickBot="1" x14ac:dyDescent="0.35">
      <c r="A18" s="96" t="s">
        <v>60</v>
      </c>
      <c r="B18" s="97">
        <f t="shared" ref="B18:M18" si="0">SUM(B4:B17)</f>
        <v>358.86</v>
      </c>
      <c r="C18" s="97">
        <f t="shared" si="0"/>
        <v>0</v>
      </c>
      <c r="D18" s="97">
        <f t="shared" si="0"/>
        <v>304.45</v>
      </c>
      <c r="E18" s="97">
        <f t="shared" si="0"/>
        <v>0</v>
      </c>
      <c r="F18" s="97">
        <f t="shared" si="0"/>
        <v>943.06999999999994</v>
      </c>
      <c r="G18" s="97">
        <f t="shared" si="0"/>
        <v>70.460000000000008</v>
      </c>
      <c r="H18" s="97">
        <f t="shared" si="0"/>
        <v>439.08000000000004</v>
      </c>
      <c r="I18" s="97">
        <f t="shared" si="0"/>
        <v>0</v>
      </c>
      <c r="J18" s="97">
        <f t="shared" si="0"/>
        <v>323.02</v>
      </c>
      <c r="K18" s="97">
        <f t="shared" si="0"/>
        <v>613.77</v>
      </c>
      <c r="L18" s="97">
        <f t="shared" si="0"/>
        <v>113.4</v>
      </c>
      <c r="M18" s="97">
        <f t="shared" si="0"/>
        <v>703</v>
      </c>
      <c r="N18" s="129"/>
      <c r="O18" s="98">
        <f>SUM(B18:M18)</f>
        <v>3869.11</v>
      </c>
    </row>
    <row r="19" spans="1:15" ht="18.75" customHeight="1" thickBot="1" x14ac:dyDescent="0.25">
      <c r="N19" s="124"/>
    </row>
    <row r="20" spans="1:15" ht="18.75" customHeight="1" x14ac:dyDescent="0.3">
      <c r="A20" s="88" t="s">
        <v>61</v>
      </c>
      <c r="B20" s="89" t="s">
        <v>46</v>
      </c>
      <c r="C20" s="89" t="s">
        <v>47</v>
      </c>
      <c r="D20" s="89" t="s">
        <v>48</v>
      </c>
      <c r="E20" s="89" t="s">
        <v>49</v>
      </c>
      <c r="F20" s="89" t="s">
        <v>50</v>
      </c>
      <c r="G20" s="89" t="s">
        <v>51</v>
      </c>
      <c r="H20" s="89" t="s">
        <v>52</v>
      </c>
      <c r="I20" s="89" t="s">
        <v>53</v>
      </c>
      <c r="J20" s="89" t="s">
        <v>54</v>
      </c>
      <c r="K20" s="89" t="s">
        <v>55</v>
      </c>
      <c r="L20" s="89" t="s">
        <v>56</v>
      </c>
      <c r="M20" s="89" t="s">
        <v>57</v>
      </c>
      <c r="N20" s="126"/>
      <c r="O20" s="90" t="s">
        <v>58</v>
      </c>
    </row>
    <row r="21" spans="1:15" ht="18.75" customHeight="1" x14ac:dyDescent="0.3">
      <c r="A21" s="93"/>
      <c r="B21" s="94">
        <v>300</v>
      </c>
      <c r="C21" s="94">
        <v>300</v>
      </c>
      <c r="D21" s="94">
        <v>300</v>
      </c>
      <c r="E21" s="94">
        <v>300</v>
      </c>
      <c r="F21" s="94">
        <v>300</v>
      </c>
      <c r="G21" s="94">
        <v>300</v>
      </c>
      <c r="H21" s="94">
        <v>300</v>
      </c>
      <c r="I21" s="94">
        <v>300</v>
      </c>
      <c r="J21" s="94">
        <v>300</v>
      </c>
      <c r="K21" s="94">
        <v>300</v>
      </c>
      <c r="L21" s="94">
        <v>300</v>
      </c>
      <c r="M21" s="94">
        <v>300</v>
      </c>
      <c r="N21" s="128"/>
      <c r="O21" s="95">
        <v>300</v>
      </c>
    </row>
    <row r="22" spans="1:15" ht="18.75" customHeight="1" x14ac:dyDescent="0.3">
      <c r="A22" s="93" t="s">
        <v>62</v>
      </c>
      <c r="B22" s="94"/>
      <c r="C22" s="94"/>
      <c r="D22" s="94"/>
      <c r="E22" s="94"/>
      <c r="F22" s="94"/>
      <c r="G22" s="94"/>
      <c r="H22" s="94"/>
      <c r="I22" s="94">
        <v>118.66</v>
      </c>
      <c r="J22" s="94"/>
      <c r="K22" s="94"/>
      <c r="L22" s="94"/>
      <c r="M22" s="94">
        <v>77.92</v>
      </c>
      <c r="N22" s="128"/>
      <c r="O22" s="95">
        <f>SUM(B22:M22)</f>
        <v>196.57999999999998</v>
      </c>
    </row>
    <row r="23" spans="1:15" ht="18.75" customHeight="1" thickBot="1" x14ac:dyDescent="0.35">
      <c r="A23" s="99" t="s">
        <v>63</v>
      </c>
      <c r="B23" s="100"/>
      <c r="C23" s="100"/>
      <c r="D23" s="100"/>
      <c r="E23" s="100"/>
      <c r="F23" s="100">
        <v>15</v>
      </c>
      <c r="G23" s="100"/>
      <c r="H23" s="100">
        <v>56.37</v>
      </c>
      <c r="I23" s="100">
        <v>0</v>
      </c>
      <c r="J23" s="100">
        <v>344.92</v>
      </c>
      <c r="K23" s="100"/>
      <c r="L23" s="100"/>
      <c r="M23" s="100">
        <v>301</v>
      </c>
      <c r="N23" s="130">
        <v>35.19</v>
      </c>
      <c r="O23" s="101">
        <f>SUM(B23:N23)</f>
        <v>752.48</v>
      </c>
    </row>
    <row r="24" spans="1:15" ht="18.75" customHeight="1" thickBot="1" x14ac:dyDescent="0.25">
      <c r="N24" s="124"/>
    </row>
    <row r="25" spans="1:15" ht="18.75" customHeight="1" thickBot="1" x14ac:dyDescent="0.35">
      <c r="A25" s="96"/>
      <c r="B25" s="102"/>
      <c r="C25" s="102"/>
      <c r="D25" s="102"/>
      <c r="E25" s="102"/>
      <c r="F25" s="102" t="s">
        <v>64</v>
      </c>
      <c r="G25" s="102"/>
      <c r="H25" s="102"/>
      <c r="I25" s="102"/>
      <c r="J25" s="102"/>
      <c r="K25" s="102"/>
      <c r="L25" s="102"/>
      <c r="M25" s="102"/>
      <c r="N25" s="131"/>
      <c r="O25" s="103"/>
    </row>
    <row r="26" spans="1:15" ht="18.75" customHeight="1" x14ac:dyDescent="0.3">
      <c r="A26" s="9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32"/>
      <c r="O26" s="104" t="s">
        <v>58</v>
      </c>
    </row>
    <row r="27" spans="1:15" ht="18.75" customHeight="1" x14ac:dyDescent="0.3">
      <c r="A27" s="93"/>
      <c r="B27" s="3" t="s">
        <v>46</v>
      </c>
      <c r="C27" s="3" t="s">
        <v>47</v>
      </c>
      <c r="D27" s="3" t="s">
        <v>48</v>
      </c>
      <c r="E27" s="3" t="s">
        <v>49</v>
      </c>
      <c r="F27" s="3" t="s">
        <v>50</v>
      </c>
      <c r="G27" s="3" t="s">
        <v>51</v>
      </c>
      <c r="H27" s="3" t="s">
        <v>52</v>
      </c>
      <c r="I27" s="3" t="s">
        <v>53</v>
      </c>
      <c r="J27" s="3" t="s">
        <v>54</v>
      </c>
      <c r="K27" s="3" t="s">
        <v>55</v>
      </c>
      <c r="L27" s="3" t="s">
        <v>56</v>
      </c>
      <c r="M27" s="3" t="s">
        <v>57</v>
      </c>
      <c r="N27" s="132" t="s">
        <v>86</v>
      </c>
      <c r="O27" s="95">
        <v>1300</v>
      </c>
    </row>
    <row r="28" spans="1:15" ht="18.75" customHeight="1" x14ac:dyDescent="0.3">
      <c r="A28" s="93" t="s">
        <v>65</v>
      </c>
      <c r="B28" s="60"/>
      <c r="C28" s="60"/>
      <c r="D28" s="60"/>
      <c r="E28" s="60">
        <v>149.5</v>
      </c>
      <c r="F28" s="60">
        <v>39.200000000000003</v>
      </c>
      <c r="G28" s="60"/>
      <c r="H28" s="60"/>
      <c r="I28" s="60"/>
      <c r="J28" s="60"/>
      <c r="K28" s="60"/>
      <c r="L28" s="60"/>
      <c r="M28" s="60"/>
      <c r="N28" s="133"/>
      <c r="O28" s="122">
        <v>188.7</v>
      </c>
    </row>
    <row r="29" spans="1:15" ht="18.75" customHeight="1" x14ac:dyDescent="0.3">
      <c r="A29" s="93" t="s">
        <v>66</v>
      </c>
      <c r="B29" s="94">
        <v>10</v>
      </c>
      <c r="C29" s="94">
        <v>10</v>
      </c>
      <c r="D29" s="94">
        <v>10</v>
      </c>
      <c r="E29" s="94">
        <v>10</v>
      </c>
      <c r="F29" s="94">
        <v>10</v>
      </c>
      <c r="G29" s="94">
        <v>10</v>
      </c>
      <c r="H29" s="94">
        <v>10</v>
      </c>
      <c r="I29" s="94">
        <v>10</v>
      </c>
      <c r="J29" s="94">
        <v>10</v>
      </c>
      <c r="K29" s="94">
        <v>10</v>
      </c>
      <c r="L29" s="94">
        <v>10</v>
      </c>
      <c r="M29" s="94">
        <v>10</v>
      </c>
      <c r="N29" s="128">
        <v>10</v>
      </c>
      <c r="O29" s="95">
        <f>SUM(B29:N29)</f>
        <v>130</v>
      </c>
    </row>
    <row r="30" spans="1:15" ht="18.75" customHeight="1" x14ac:dyDescent="0.3">
      <c r="A30" s="93" t="s">
        <v>67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128"/>
      <c r="O30" s="95">
        <f>SUM(B30:M30)</f>
        <v>0</v>
      </c>
    </row>
    <row r="31" spans="1:15" ht="18.75" customHeight="1" x14ac:dyDescent="0.3">
      <c r="A31" s="93" t="s">
        <v>34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128"/>
      <c r="O31" s="95">
        <f>SUM(B31:M31)</f>
        <v>0</v>
      </c>
    </row>
    <row r="32" spans="1:15" ht="18.75" customHeight="1" thickBot="1" x14ac:dyDescent="0.35">
      <c r="A32" s="93" t="s">
        <v>35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128"/>
      <c r="O32" s="95">
        <f>SUM(B32:M32)</f>
        <v>0</v>
      </c>
    </row>
    <row r="33" spans="1:15" ht="18.75" customHeight="1" thickBot="1" x14ac:dyDescent="0.35">
      <c r="A33" s="99"/>
      <c r="B33" s="105"/>
      <c r="C33" s="106"/>
      <c r="D33" s="106"/>
      <c r="E33" s="106"/>
      <c r="F33" s="106"/>
      <c r="G33" s="106"/>
      <c r="H33" s="106"/>
      <c r="I33" s="106"/>
      <c r="J33" s="106"/>
      <c r="K33" s="107" t="s">
        <v>68</v>
      </c>
      <c r="L33" s="108"/>
      <c r="M33" s="109"/>
      <c r="N33" s="134"/>
      <c r="O33" s="98">
        <f>SUM(O27-O28-O29-O30-O31-O32)</f>
        <v>981.3</v>
      </c>
    </row>
    <row r="34" spans="1:15" ht="18.75" customHeight="1" thickBot="1" x14ac:dyDescent="0.3">
      <c r="A34" s="11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.75" customHeight="1" thickBot="1" x14ac:dyDescent="0.4">
      <c r="A35" s="137" t="s">
        <v>69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9"/>
    </row>
    <row r="36" spans="1:15" ht="18.75" customHeight="1" x14ac:dyDescent="0.3">
      <c r="A36" s="110"/>
      <c r="B36" s="3" t="s">
        <v>46</v>
      </c>
      <c r="C36" s="3" t="s">
        <v>47</v>
      </c>
      <c r="D36" s="3" t="s">
        <v>48</v>
      </c>
      <c r="E36" s="3" t="s">
        <v>49</v>
      </c>
      <c r="F36" s="3" t="s">
        <v>50</v>
      </c>
      <c r="G36" s="3" t="s">
        <v>51</v>
      </c>
      <c r="H36" s="3" t="s">
        <v>52</v>
      </c>
      <c r="I36" s="3" t="s">
        <v>53</v>
      </c>
      <c r="J36" s="3" t="s">
        <v>54</v>
      </c>
      <c r="K36" s="3" t="s">
        <v>55</v>
      </c>
      <c r="L36" s="3" t="s">
        <v>56</v>
      </c>
      <c r="M36" s="3" t="s">
        <v>57</v>
      </c>
      <c r="N36" s="3"/>
      <c r="O36" s="104" t="s">
        <v>58</v>
      </c>
    </row>
    <row r="37" spans="1:15" ht="18.75" customHeight="1" x14ac:dyDescent="0.3">
      <c r="A37" s="93" t="s">
        <v>70</v>
      </c>
      <c r="B37" s="94">
        <v>0</v>
      </c>
      <c r="C37" s="94">
        <v>204.06</v>
      </c>
      <c r="D37" s="94">
        <v>226.41</v>
      </c>
      <c r="E37" s="94">
        <v>0</v>
      </c>
      <c r="F37" s="94">
        <v>431.2</v>
      </c>
      <c r="G37" s="94"/>
      <c r="H37" s="94"/>
      <c r="J37" s="94">
        <v>406.28</v>
      </c>
      <c r="K37" s="94">
        <v>540.53</v>
      </c>
      <c r="L37" s="94">
        <v>445</v>
      </c>
      <c r="M37" s="94">
        <v>1120.6600000000001</v>
      </c>
      <c r="N37" s="94"/>
      <c r="O37" s="95">
        <f>SUM(B37:M37)</f>
        <v>3374.1400000000003</v>
      </c>
    </row>
    <row r="38" spans="1:15" ht="18.75" customHeight="1" thickBot="1" x14ac:dyDescent="0.35">
      <c r="A38" s="99" t="s">
        <v>71</v>
      </c>
      <c r="B38" s="100">
        <v>12.6</v>
      </c>
      <c r="C38" s="100"/>
      <c r="D38" s="100">
        <v>213.57</v>
      </c>
      <c r="E38" s="100">
        <v>0</v>
      </c>
      <c r="F38" s="100">
        <v>263.36</v>
      </c>
      <c r="G38" s="100">
        <v>239.25</v>
      </c>
      <c r="H38" s="100">
        <v>0</v>
      </c>
      <c r="J38" s="100">
        <v>257.5</v>
      </c>
      <c r="K38" s="100">
        <v>224.6</v>
      </c>
      <c r="L38" s="100">
        <v>109.1</v>
      </c>
      <c r="M38" s="100">
        <v>191.25</v>
      </c>
      <c r="N38" s="100"/>
      <c r="O38" s="101">
        <f>SUM(B38:M38)</f>
        <v>1511.2299999999998</v>
      </c>
    </row>
    <row r="39" spans="1:15" ht="18.75" customHeight="1" x14ac:dyDescent="0.3">
      <c r="A39" s="2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ht="18.75" customHeight="1" x14ac:dyDescent="0.3">
      <c r="A40" s="121" t="s">
        <v>72</v>
      </c>
      <c r="B40" s="111" t="s">
        <v>46</v>
      </c>
      <c r="C40" s="111" t="s">
        <v>47</v>
      </c>
      <c r="D40" s="111" t="s">
        <v>48</v>
      </c>
      <c r="E40" s="111" t="s">
        <v>49</v>
      </c>
      <c r="F40" s="111" t="s">
        <v>50</v>
      </c>
      <c r="G40" s="111" t="s">
        <v>51</v>
      </c>
      <c r="H40" s="111" t="s">
        <v>52</v>
      </c>
      <c r="I40" s="111" t="s">
        <v>53</v>
      </c>
      <c r="J40" s="111" t="s">
        <v>54</v>
      </c>
      <c r="K40" s="111" t="s">
        <v>55</v>
      </c>
      <c r="L40" s="111" t="s">
        <v>56</v>
      </c>
      <c r="M40" s="111" t="s">
        <v>57</v>
      </c>
      <c r="N40" s="111" t="s">
        <v>87</v>
      </c>
      <c r="O40" s="112" t="s">
        <v>58</v>
      </c>
    </row>
    <row r="41" spans="1:15" ht="18.75" customHeight="1" x14ac:dyDescent="0.3">
      <c r="A41" s="113"/>
      <c r="B41" s="114">
        <v>69</v>
      </c>
      <c r="C41" s="114">
        <v>69</v>
      </c>
      <c r="D41" s="114">
        <v>69</v>
      </c>
      <c r="E41" s="114">
        <v>69</v>
      </c>
      <c r="F41" s="114">
        <v>69</v>
      </c>
      <c r="G41" s="114">
        <v>69</v>
      </c>
      <c r="H41" s="114">
        <v>69</v>
      </c>
      <c r="I41" s="114">
        <v>69</v>
      </c>
      <c r="J41" s="114">
        <v>69</v>
      </c>
      <c r="K41" s="114">
        <v>69</v>
      </c>
      <c r="L41" s="114">
        <v>69</v>
      </c>
      <c r="M41" s="114">
        <v>69</v>
      </c>
      <c r="N41" s="114">
        <v>69</v>
      </c>
      <c r="O41" s="115">
        <f>SUM(B41:N41)</f>
        <v>897</v>
      </c>
    </row>
    <row r="42" spans="1:15" ht="18.75" customHeight="1" x14ac:dyDescent="0.3">
      <c r="A42" s="3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ht="18.75" customHeight="1" x14ac:dyDescent="0.3">
      <c r="A43" s="120" t="s">
        <v>27</v>
      </c>
      <c r="B43" s="111" t="s">
        <v>46</v>
      </c>
      <c r="C43" s="111" t="s">
        <v>47</v>
      </c>
      <c r="D43" s="111" t="s">
        <v>48</v>
      </c>
      <c r="E43" s="111" t="s">
        <v>49</v>
      </c>
      <c r="F43" s="111" t="s">
        <v>50</v>
      </c>
      <c r="G43" s="111" t="s">
        <v>51</v>
      </c>
      <c r="H43" s="111" t="s">
        <v>52</v>
      </c>
      <c r="I43" s="111" t="s">
        <v>53</v>
      </c>
      <c r="J43" s="111" t="s">
        <v>54</v>
      </c>
      <c r="K43" s="111" t="s">
        <v>55</v>
      </c>
      <c r="L43" s="111" t="s">
        <v>56</v>
      </c>
      <c r="M43" s="111" t="s">
        <v>57</v>
      </c>
      <c r="N43" s="111" t="s">
        <v>87</v>
      </c>
      <c r="O43" s="112" t="s">
        <v>58</v>
      </c>
    </row>
    <row r="44" spans="1:15" ht="18.75" customHeight="1" x14ac:dyDescent="0.3">
      <c r="A44" s="116"/>
      <c r="B44" s="117">
        <v>20</v>
      </c>
      <c r="C44" s="117">
        <v>0</v>
      </c>
      <c r="D44" s="117">
        <v>20</v>
      </c>
      <c r="E44" s="117">
        <v>0</v>
      </c>
      <c r="F44" s="117">
        <v>20</v>
      </c>
      <c r="G44" s="117">
        <v>20</v>
      </c>
      <c r="H44" s="117">
        <v>20</v>
      </c>
      <c r="I44" s="117">
        <v>20</v>
      </c>
      <c r="J44" s="117">
        <v>20</v>
      </c>
      <c r="K44" s="117">
        <v>20</v>
      </c>
      <c r="L44" s="117">
        <v>20</v>
      </c>
      <c r="M44" s="117">
        <v>20</v>
      </c>
      <c r="N44" s="117">
        <v>20</v>
      </c>
      <c r="O44" s="118">
        <f>SUM(B44:N44)</f>
        <v>220</v>
      </c>
    </row>
    <row r="45" spans="1:15" ht="18.75" customHeight="1" x14ac:dyDescent="0.2"/>
    <row r="46" spans="1:15" ht="18.75" customHeight="1" x14ac:dyDescent="0.2"/>
    <row r="47" spans="1:15" ht="18.75" customHeight="1" x14ac:dyDescent="0.2"/>
    <row r="48" spans="1:15" ht="18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2">
    <mergeCell ref="A1:O2"/>
    <mergeCell ref="A35:O35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E18" sqref="E18"/>
    </sheetView>
  </sheetViews>
  <sheetFormatPr defaultColWidth="12.625" defaultRowHeight="15" customHeight="1" x14ac:dyDescent="0.2"/>
  <cols>
    <col min="1" max="1" width="10.625" customWidth="1"/>
    <col min="2" max="2" width="32.25" customWidth="1"/>
    <col min="3" max="3" width="18.875" customWidth="1"/>
    <col min="4" max="4" width="14.25" customWidth="1"/>
    <col min="5" max="5" width="15.125" customWidth="1"/>
    <col min="6" max="26" width="7.75" customWidth="1"/>
  </cols>
  <sheetData>
    <row r="1" spans="1:26" ht="23.25" x14ac:dyDescent="0.35">
      <c r="A1" s="1"/>
      <c r="B1" s="140"/>
      <c r="C1" s="141"/>
      <c r="D1" s="141"/>
      <c r="E1" s="14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x14ac:dyDescent="0.3">
      <c r="A2" s="1"/>
      <c r="B2" s="3" t="s">
        <v>0</v>
      </c>
      <c r="C2" s="4">
        <v>44566</v>
      </c>
      <c r="D2" s="3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35">
      <c r="A3" s="6"/>
      <c r="B3" s="7" t="s">
        <v>1</v>
      </c>
      <c r="C3" s="8" t="s">
        <v>2</v>
      </c>
      <c r="D3" s="9"/>
      <c r="E3" s="10">
        <v>1711.98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x14ac:dyDescent="0.3">
      <c r="A4" s="11"/>
      <c r="B4" s="12" t="s">
        <v>3</v>
      </c>
      <c r="D4" s="13"/>
      <c r="E4" s="14">
        <v>49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x14ac:dyDescent="0.3">
      <c r="A5" s="11"/>
      <c r="B5" s="15" t="s">
        <v>4</v>
      </c>
      <c r="D5" s="3"/>
      <c r="E5" s="14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3">
      <c r="A6" s="11"/>
      <c r="B6" s="15" t="s">
        <v>5</v>
      </c>
      <c r="D6" s="3"/>
      <c r="E6" s="14">
        <v>61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3">
      <c r="A7" s="11"/>
      <c r="B7" s="15" t="s">
        <v>6</v>
      </c>
      <c r="D7" s="3"/>
      <c r="E7" s="14">
        <v>43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3">
      <c r="A8" s="11"/>
      <c r="B8" s="15" t="s">
        <v>7</v>
      </c>
      <c r="D8" s="3"/>
      <c r="E8" s="14"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3">
      <c r="A9" s="11"/>
      <c r="B9" s="15" t="s">
        <v>8</v>
      </c>
      <c r="D9" s="2"/>
      <c r="E9" s="14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3">
      <c r="A10" s="11"/>
      <c r="B10" s="15" t="s">
        <v>9</v>
      </c>
      <c r="D10" s="3"/>
      <c r="E10" s="14">
        <v>79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8" customHeight="1" x14ac:dyDescent="0.3">
      <c r="A11" s="11"/>
      <c r="B11" s="15" t="s">
        <v>10</v>
      </c>
      <c r="D11" s="3"/>
      <c r="E11" s="14">
        <v>40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3">
      <c r="A12" s="11"/>
      <c r="B12" s="15" t="s">
        <v>11</v>
      </c>
      <c r="D12" s="3"/>
      <c r="E12" s="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3">
      <c r="A13" s="11"/>
      <c r="B13" s="15" t="s">
        <v>77</v>
      </c>
      <c r="D13" s="3"/>
      <c r="E13" s="16">
        <v>32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3">
      <c r="A14" s="11"/>
      <c r="B14" s="17"/>
      <c r="D14" s="3"/>
      <c r="E14" s="1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3">
      <c r="A15" s="11"/>
      <c r="B15" s="17"/>
      <c r="D15" s="2"/>
      <c r="E15" s="1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3">
      <c r="A16" s="11"/>
      <c r="B16" s="18"/>
      <c r="C16" s="3"/>
      <c r="D16" s="2"/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3">
      <c r="A17" s="11"/>
      <c r="B17" s="20" t="s">
        <v>12</v>
      </c>
      <c r="D17" s="2"/>
      <c r="E17" s="16">
        <v>12.39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35">
      <c r="A18" s="6"/>
      <c r="B18" s="21" t="s">
        <v>13</v>
      </c>
      <c r="C18" s="8" t="s">
        <v>14</v>
      </c>
      <c r="D18" s="9"/>
      <c r="E18" s="22">
        <f>SUM(E4:E17)</f>
        <v>316.39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x14ac:dyDescent="0.25">
      <c r="A19" s="6"/>
      <c r="B19" s="13"/>
      <c r="C19" s="2"/>
      <c r="D19" s="2"/>
      <c r="E19" s="2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x14ac:dyDescent="0.3">
      <c r="A20" s="6"/>
      <c r="B20" s="13"/>
      <c r="C20" s="24" t="s">
        <v>15</v>
      </c>
      <c r="D20" s="25"/>
      <c r="E20" s="26">
        <v>0.02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35">
      <c r="A21" s="6"/>
      <c r="B21" s="27" t="s">
        <v>16</v>
      </c>
      <c r="C21" s="28"/>
      <c r="D21" s="29"/>
      <c r="E21" s="30">
        <v>35.19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35">
      <c r="A22" s="6"/>
      <c r="B22" s="31" t="s">
        <v>17</v>
      </c>
      <c r="C22" s="32" t="s">
        <v>18</v>
      </c>
      <c r="D22" s="33"/>
      <c r="E22" s="34">
        <f>SUM(E3,E18,E21)</f>
        <v>2063.56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6"/>
      <c r="B23" s="35"/>
      <c r="C23" s="36"/>
      <c r="D23" s="37"/>
      <c r="E23" s="3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3">
      <c r="A24" s="39" t="s">
        <v>19</v>
      </c>
      <c r="B24" s="40" t="s">
        <v>20</v>
      </c>
      <c r="C24" s="3"/>
      <c r="D24" s="41"/>
      <c r="E24" s="4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3">
      <c r="A25" s="43" t="s">
        <v>21</v>
      </c>
      <c r="B25" s="40"/>
      <c r="C25" s="3" t="s">
        <v>22</v>
      </c>
      <c r="D25" s="44">
        <v>0.1</v>
      </c>
      <c r="E25" s="42">
        <f>SUM(E18+E20+E21)*0.1</f>
        <v>35.159999999999997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3">
      <c r="A26" s="43" t="s">
        <v>21</v>
      </c>
      <c r="B26" s="40"/>
      <c r="C26" s="3" t="s">
        <v>23</v>
      </c>
      <c r="D26" s="44">
        <v>0.2</v>
      </c>
      <c r="E26" s="45">
        <f>SUM(E18+E20+E21)*0.2</f>
        <v>70.319999999999993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35">
      <c r="A27" s="46"/>
      <c r="B27" s="47" t="s">
        <v>24</v>
      </c>
      <c r="C27" s="48"/>
      <c r="D27" s="49"/>
      <c r="E27" s="50">
        <f>SUM(E25:E26)</f>
        <v>105.47999999999999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3">
      <c r="A28" s="51"/>
      <c r="B28" s="3"/>
      <c r="C28" s="52"/>
      <c r="D28" s="3" t="s">
        <v>25</v>
      </c>
      <c r="E28" s="5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3">
      <c r="A29" s="54" t="s">
        <v>26</v>
      </c>
      <c r="B29" s="3"/>
      <c r="C29" s="3" t="s">
        <v>27</v>
      </c>
      <c r="D29" s="55" t="e">
        <f>SUM(#REF!)</f>
        <v>#REF!</v>
      </c>
      <c r="E29" s="14">
        <v>20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3">
      <c r="A30" s="43" t="s">
        <v>28</v>
      </c>
      <c r="B30" s="40" t="s">
        <v>29</v>
      </c>
      <c r="C30" s="3" t="s">
        <v>30</v>
      </c>
      <c r="D30" s="55" t="e">
        <f>SUM(#REF!)</f>
        <v>#REF!</v>
      </c>
      <c r="E30" s="16">
        <v>69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x14ac:dyDescent="0.3">
      <c r="A31" s="56" t="s">
        <v>31</v>
      </c>
      <c r="B31" s="2"/>
      <c r="C31" s="3" t="s">
        <v>32</v>
      </c>
      <c r="D31" s="55" t="e">
        <f>SUM(#REF!)</f>
        <v>#REF!</v>
      </c>
      <c r="E31" s="16">
        <v>10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3">
      <c r="A32" s="56"/>
      <c r="B32" s="2"/>
      <c r="C32" s="3" t="s">
        <v>33</v>
      </c>
      <c r="D32" s="55" t="e">
        <f>SUM(#REF!)</f>
        <v>#REF!</v>
      </c>
      <c r="E32" s="4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 x14ac:dyDescent="0.3">
      <c r="A33" s="54"/>
      <c r="B33" s="3"/>
      <c r="C33" s="3" t="s">
        <v>34</v>
      </c>
      <c r="D33" s="55" t="e">
        <f>SUM(#REF!)</f>
        <v>#REF!</v>
      </c>
      <c r="E33" s="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 x14ac:dyDescent="0.3">
      <c r="A34" s="56"/>
      <c r="B34" s="57"/>
      <c r="C34" s="3" t="s">
        <v>35</v>
      </c>
      <c r="D34" s="55" t="e">
        <f>SUM(#REF!)</f>
        <v>#REF!</v>
      </c>
      <c r="E34" s="5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 x14ac:dyDescent="0.3">
      <c r="A35" s="56"/>
      <c r="B35" s="3"/>
      <c r="C35" s="3" t="s">
        <v>36</v>
      </c>
      <c r="D35" s="55" t="e">
        <f>SUM(D31:D34)</f>
        <v>#REF!</v>
      </c>
      <c r="E35" s="4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 x14ac:dyDescent="0.3">
      <c r="A36" s="61" t="s">
        <v>31</v>
      </c>
      <c r="B36" s="59" t="s">
        <v>74</v>
      </c>
      <c r="C36" s="3"/>
      <c r="D36" s="60"/>
      <c r="E36" s="1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3">
      <c r="A37" s="61" t="s">
        <v>31</v>
      </c>
      <c r="B37" s="62" t="s">
        <v>37</v>
      </c>
      <c r="C37" s="3"/>
      <c r="D37" s="60"/>
      <c r="E37" s="14">
        <v>16.079999999999998</v>
      </c>
      <c r="F37" s="6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 x14ac:dyDescent="0.3">
      <c r="A38" s="54" t="s">
        <v>75</v>
      </c>
      <c r="B38" s="59" t="s">
        <v>76</v>
      </c>
      <c r="C38" s="3"/>
      <c r="D38" s="60"/>
      <c r="E38" s="16">
        <v>9.41</v>
      </c>
      <c r="F38" s="6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 x14ac:dyDescent="0.3">
      <c r="A39" s="54"/>
      <c r="B39" s="64"/>
      <c r="C39" s="2"/>
      <c r="D39" s="2"/>
      <c r="E39" s="16"/>
      <c r="F39" s="6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 x14ac:dyDescent="0.35">
      <c r="A40" s="51"/>
      <c r="B40" s="3"/>
      <c r="C40" s="65"/>
      <c r="D40" s="66" t="s">
        <v>38</v>
      </c>
      <c r="E40" s="67">
        <f>SUM(E29:E39)</f>
        <v>124.49</v>
      </c>
      <c r="F40" s="6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 x14ac:dyDescent="0.35">
      <c r="A41" s="6"/>
      <c r="B41" s="68" t="s">
        <v>39</v>
      </c>
      <c r="C41" s="69" t="s">
        <v>40</v>
      </c>
      <c r="D41" s="70"/>
      <c r="E41" s="71">
        <f>SUM(E27+E40)</f>
        <v>229.96999999999997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 x14ac:dyDescent="0.3">
      <c r="A42" s="6"/>
      <c r="B42" s="3"/>
      <c r="C42" s="13"/>
      <c r="D42" s="13"/>
      <c r="E42" s="72"/>
      <c r="F42" s="2"/>
      <c r="G42" s="6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 x14ac:dyDescent="0.25">
      <c r="A43" s="6"/>
      <c r="B43" s="2"/>
      <c r="C43" s="2"/>
      <c r="D43" s="2"/>
      <c r="E43" s="2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 x14ac:dyDescent="0.35">
      <c r="A44" s="6"/>
      <c r="B44" s="73" t="s">
        <v>41</v>
      </c>
      <c r="C44" s="74"/>
      <c r="D44" s="75"/>
      <c r="E44" s="76">
        <v>191.25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 x14ac:dyDescent="0.35">
      <c r="A45" s="6"/>
      <c r="B45" s="77" t="s">
        <v>42</v>
      </c>
      <c r="C45" s="78"/>
      <c r="D45" s="79"/>
      <c r="E45" s="8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 x14ac:dyDescent="0.35">
      <c r="A46" s="1"/>
      <c r="B46" s="2"/>
      <c r="C46" s="2"/>
      <c r="D46" s="2"/>
      <c r="E46" s="8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 x14ac:dyDescent="0.35">
      <c r="A47" s="1"/>
      <c r="B47" s="82" t="s">
        <v>43</v>
      </c>
      <c r="C47" s="83" t="s">
        <v>44</v>
      </c>
      <c r="D47" s="84"/>
      <c r="E47" s="85">
        <f>SUM(E22-E41+E42+E44-E45)</f>
        <v>2024.84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13"/>
      <c r="B48" s="2"/>
      <c r="C48" s="2"/>
      <c r="D48" s="86"/>
      <c r="E48" s="6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 x14ac:dyDescent="0.35">
      <c r="A49" s="2"/>
      <c r="B49" s="2"/>
      <c r="C49" s="2"/>
      <c r="D49" s="86"/>
      <c r="E49" s="8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B1:E1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2CB6A-9E19-4F6B-88E7-DBADB9B343DF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donation worksheet</vt:lpstr>
      <vt:lpstr>treasurer worksheet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Delynda</dc:creator>
  <cp:lastModifiedBy>Delynda</cp:lastModifiedBy>
  <dcterms:created xsi:type="dcterms:W3CDTF">2021-03-08T00:06:52Z</dcterms:created>
  <dcterms:modified xsi:type="dcterms:W3CDTF">2022-01-03T21:55:28Z</dcterms:modified>
</cp:coreProperties>
</file>